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/>
  </bookViews>
  <sheets>
    <sheet name="Ф 4.2 садочки" sheetId="7" r:id="rId1"/>
    <sheet name="Ф 4.1 0611010" sheetId="1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22" i="11" l="1"/>
  <c r="J80" i="11"/>
  <c r="J74" i="11"/>
  <c r="J71" i="11"/>
  <c r="J68" i="11"/>
  <c r="J60" i="11"/>
  <c r="J56" i="11"/>
  <c r="J53" i="11"/>
  <c r="J50" i="11"/>
  <c r="J43" i="11"/>
  <c r="J32" i="11"/>
  <c r="J31" i="11" s="1"/>
  <c r="D80" i="11"/>
  <c r="D74" i="11"/>
  <c r="D71" i="11"/>
  <c r="D68" i="11"/>
  <c r="D60" i="11"/>
  <c r="D56" i="11"/>
  <c r="D53" i="11"/>
  <c r="D50" i="11"/>
  <c r="D43" i="11"/>
  <c r="D32" i="11"/>
  <c r="D31" i="11" s="1"/>
  <c r="O80" i="11"/>
  <c r="N80" i="11"/>
  <c r="M80" i="11"/>
  <c r="L80" i="11"/>
  <c r="K80" i="11"/>
  <c r="O74" i="11"/>
  <c r="N74" i="11"/>
  <c r="M74" i="11"/>
  <c r="L74" i="11"/>
  <c r="K74" i="11"/>
  <c r="O71" i="11"/>
  <c r="N71" i="11"/>
  <c r="M71" i="11"/>
  <c r="L71" i="11"/>
  <c r="K71" i="11"/>
  <c r="O68" i="11"/>
  <c r="N68" i="11"/>
  <c r="M68" i="11"/>
  <c r="L68" i="11"/>
  <c r="K68" i="11"/>
  <c r="O60" i="11"/>
  <c r="N60" i="11"/>
  <c r="M60" i="11"/>
  <c r="L60" i="11"/>
  <c r="K60" i="11"/>
  <c r="O56" i="11"/>
  <c r="N56" i="11"/>
  <c r="M56" i="11"/>
  <c r="L56" i="11"/>
  <c r="K56" i="11"/>
  <c r="O53" i="11"/>
  <c r="N53" i="11"/>
  <c r="M53" i="11"/>
  <c r="L53" i="11"/>
  <c r="K53" i="11"/>
  <c r="O50" i="11"/>
  <c r="N50" i="11"/>
  <c r="M50" i="11"/>
  <c r="L50" i="11"/>
  <c r="K50" i="11"/>
  <c r="O43" i="11"/>
  <c r="N43" i="11"/>
  <c r="M43" i="11"/>
  <c r="L43" i="11"/>
  <c r="K43" i="11"/>
  <c r="O32" i="11"/>
  <c r="O31" i="11" s="1"/>
  <c r="N32" i="11"/>
  <c r="N31" i="11" s="1"/>
  <c r="M32" i="11"/>
  <c r="M31" i="11" s="1"/>
  <c r="L32" i="11"/>
  <c r="L31" i="11" s="1"/>
  <c r="K32" i="11"/>
  <c r="K31" i="11" s="1"/>
  <c r="G12" i="11"/>
  <c r="M6" i="11"/>
  <c r="I88" i="7"/>
  <c r="D88" i="7"/>
  <c r="I84" i="7"/>
  <c r="I83" i="7" s="1"/>
  <c r="D84" i="7"/>
  <c r="D83" i="7" s="1"/>
  <c r="I78" i="7"/>
  <c r="D78" i="7"/>
  <c r="I72" i="7"/>
  <c r="D72" i="7"/>
  <c r="I69" i="7"/>
  <c r="D69" i="7"/>
  <c r="I66" i="7"/>
  <c r="D66" i="7"/>
  <c r="J64" i="7"/>
  <c r="J63" i="7" s="1"/>
  <c r="J58" i="7"/>
  <c r="I58" i="7"/>
  <c r="D58" i="7"/>
  <c r="J54" i="7"/>
  <c r="I54" i="7"/>
  <c r="D54" i="7"/>
  <c r="J51" i="7"/>
  <c r="I51" i="7"/>
  <c r="D51" i="7"/>
  <c r="J48" i="7"/>
  <c r="I48" i="7"/>
  <c r="D48" i="7"/>
  <c r="J41" i="7"/>
  <c r="I41" i="7"/>
  <c r="D41" i="7"/>
  <c r="J30" i="7"/>
  <c r="J29" i="7" s="1"/>
  <c r="I30" i="7"/>
  <c r="I29" i="7" s="1"/>
  <c r="D30" i="7"/>
  <c r="D29" i="7" s="1"/>
  <c r="I34" i="7" l="1"/>
  <c r="I28" i="7" s="1"/>
  <c r="I64" i="7"/>
  <c r="I63" i="7" s="1"/>
  <c r="O36" i="11"/>
  <c r="O30" i="11" s="1"/>
  <c r="D34" i="7"/>
  <c r="D28" i="7" s="1"/>
  <c r="J34" i="7"/>
  <c r="J28" i="7" s="1"/>
  <c r="J26" i="7" s="1"/>
  <c r="L66" i="11"/>
  <c r="L65" i="11" s="1"/>
  <c r="K66" i="11"/>
  <c r="K65" i="11" s="1"/>
  <c r="O66" i="11"/>
  <c r="O65" i="11" s="1"/>
  <c r="M36" i="11"/>
  <c r="M30" i="11" s="1"/>
  <c r="M66" i="11"/>
  <c r="M65" i="11" s="1"/>
  <c r="J66" i="11"/>
  <c r="J65" i="11" s="1"/>
  <c r="K36" i="11"/>
  <c r="K30" i="11" s="1"/>
  <c r="L36" i="11"/>
  <c r="L30" i="11" s="1"/>
  <c r="D36" i="11"/>
  <c r="D30" i="11" s="1"/>
  <c r="N66" i="11"/>
  <c r="N65" i="11" s="1"/>
  <c r="J36" i="11"/>
  <c r="J30" i="11" s="1"/>
  <c r="N36" i="11"/>
  <c r="N30" i="11" s="1"/>
  <c r="D66" i="11"/>
  <c r="D65" i="11" s="1"/>
  <c r="D64" i="7"/>
  <c r="D63" i="7" s="1"/>
  <c r="I26" i="7" l="1"/>
  <c r="H20" i="7"/>
  <c r="O28" i="11"/>
  <c r="L28" i="11"/>
  <c r="K28" i="11"/>
  <c r="M28" i="11"/>
  <c r="J28" i="11"/>
  <c r="P22" i="11" s="1"/>
  <c r="D26" i="7"/>
  <c r="D21" i="7" s="1"/>
  <c r="D20" i="7" s="1"/>
  <c r="D28" i="11"/>
  <c r="D22" i="11" s="1"/>
  <c r="N28" i="11"/>
  <c r="L20" i="7" l="1"/>
</calcChain>
</file>

<file path=xl/sharedStrings.xml><?xml version="1.0" encoding="utf-8"?>
<sst xmlns="http://schemas.openxmlformats.org/spreadsheetml/2006/main" count="1154" uniqueCount="153">
  <si>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</si>
  <si>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</si>
  <si>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</si>
  <si>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</si>
  <si>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</si>
  <si>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</si>
  <si>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</si>
  <si>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</si>
  <si>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</si>
  <si>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</si>
  <si>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</si>
  <si>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</si>
  <si>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</si>
  <si>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</si>
  <si>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</si>
  <si>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</si>
  <si>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</si>
  <si>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</si>
  <si>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</si>
  <si>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</si>
  <si>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</si>
  <si>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</si>
  <si>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</si>
  <si>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</si>
  <si>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</si>
  <si>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</si>
  <si>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</si>
  <si>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</si>
  <si>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</si>
  <si>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</si>
  <si>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</si>
  <si>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</si>
  <si>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</si>
  <si>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</si>
  <si>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</si>
  <si>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</si>
  <si>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</si>
  <si>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</si>
  <si>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</si>
  <si>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</si>
  <si>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</si>
  <si>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</si>
  <si>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</si>
  <si>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</si>
  <si>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</si>
  <si>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</si>
  <si>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</si>
  <si>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</si>
  <si>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</si>
  <si>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</si>
  <si>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</si>
  <si>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</si>
  <si>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</si>
  <si>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</si>
  <si>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</si>
  <si>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</si>
  <si>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</si>
  <si>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</si>
  <si>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</si>
  <si>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</si>
  <si>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</si>
  <si>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</si>
  <si>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</si>
  <si>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</si>
  <si>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</si>
  <si>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</si>
  <si>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</si>
  <si>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</si>
  <si>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</si>
  <si>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</si>
  <si>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</si>
  <si>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</si>
  <si>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</si>
  <si>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</si>
  <si>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</si>
  <si>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</si>
  <si>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</si>
  <si>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</si>
  <si>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</si>
  <si>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</si>
  <si>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</si>
  <si>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</si>
  <si>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</si>
  <si>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</si>
  <si>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</si>
  <si>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</si>
  <si>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</si>
  <si>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</si>
  <si>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</si>
  <si>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</si>
  <si>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</si>
  <si>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</si>
  <si>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</si>
  <si>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</si>
  <si>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</si>
  <si>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</si>
  <si>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</si>
  <si>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</si>
  <si>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</si>
  <si>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</si>
  <si>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</si>
  <si>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</si>
  <si>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</si>
  <si>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</si>
  <si>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</si>
  <si>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</si>
  <si>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</si>
  <si>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</si>
  <si>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</si>
  <si>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</si>
  <si>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</si>
  <si>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</si>
  <si>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</si>
  <si>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</si>
  <si>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0611010</t>
  </si>
  <si>
    <t>Дошкільна освіта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</si>
  <si>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</si>
  <si>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</si>
  <si>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</si>
  <si>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</si>
  <si>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</si>
  <si>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</si>
  <si>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</si>
  <si>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</si>
  <si>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</si>
  <si>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</si>
  <si>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</si>
  <si>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</si>
  <si>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</si>
  <si>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</si>
  <si>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</si>
  <si>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</si>
  <si>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</si>
  <si>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</si>
  <si>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</si>
  <si>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</si>
  <si>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</si>
  <si>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</si>
  <si>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</si>
  <si>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</si>
  <si>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</si>
  <si>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</si>
  <si>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r>
      <t>Видатки та надання кредитів</t>
    </r>
    <r>
      <rPr>
        <sz val="12"/>
        <color indexed="8"/>
        <rFont val="Times New Roman"/>
        <family val="1"/>
        <charset val="204"/>
      </rPr>
      <t xml:space="preserve">- </t>
    </r>
    <r>
      <rPr>
        <b/>
        <sz val="12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</si>
  <si>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</si>
  <si>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</si>
  <si>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2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</si>
  <si>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Центр ранньої педагогічної реабілітації та соціальної адаптації дітей з особливими
 потребами"Пагінець"</t>
  </si>
  <si>
    <t>Центр ранньої педагогічної реабілітації та соціальної адаптації дітей з особливими потребами "Пагінець"</t>
  </si>
  <si>
    <t>06</t>
  </si>
  <si>
    <t>А.В.Мазур</t>
  </si>
  <si>
    <r>
      <t xml:space="preserve">Періодичність: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 річна</t>
    </r>
  </si>
  <si>
    <t xml:space="preserve">              за І півріччя 2025 року</t>
  </si>
  <si>
    <t>за І півріччя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</si>
</sst>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115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justify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1" fontId="9" fillId="3" borderId="7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Border="1" applyAlignment="1">
      <alignment vertical="top" wrapText="1"/>
    </xf>
    <xf numFmtId="49" fontId="9" fillId="4" borderId="8" xfId="0" applyNumberFormat="1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>
      <alignment horizontal="center" vertical="top"/>
    </xf>
    <xf numFmtId="49" fontId="9" fillId="3" borderId="8" xfId="0" applyNumberFormat="1" applyFont="1" applyFill="1" applyBorder="1" applyAlignment="1" applyProtection="1">
      <alignment horizont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6" xfId="0" applyFont="1" applyBorder="1" applyAlignment="1">
      <alignment horizontal="center" vertical="top"/>
    </xf>
    <xf numFmtId="2" fontId="8" fillId="0" borderId="6" xfId="0" applyNumberFormat="1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horizontal="left" vertical="center" wrapText="1"/>
    </xf>
    <xf numFmtId="49" fontId="9" fillId="3" borderId="8" xfId="0" applyNumberFormat="1" applyFont="1" applyFill="1" applyBorder="1" applyAlignment="1" applyProtection="1">
      <alignment horizontal="center" wrapText="1"/>
    </xf>
    <xf numFmtId="0" fontId="10" fillId="0" borderId="7" xfId="0" applyFont="1" applyBorder="1" applyAlignment="1">
      <alignment horizontal="left" wrapText="1"/>
    </xf>
    <xf numFmtId="49" fontId="9" fillId="5" borderId="8" xfId="0" applyNumberFormat="1" applyFont="1" applyFill="1" applyBorder="1" applyAlignment="1" applyProtection="1">
      <alignment horizontal="center" wrapText="1"/>
      <protection locked="0"/>
    </xf>
    <xf numFmtId="0" fontId="10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9" fillId="3" borderId="8" xfId="0" applyNumberFormat="1" applyFont="1" applyFill="1" applyBorder="1" applyAlignment="1" applyProtection="1">
      <alignment horizontal="center" vertical="top" wrapText="1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96"/>
  <sheetViews>
    <sheetView tabSelected="1" zoomScaleNormal="100" workbookViewId="0">
      <selection activeCell="A97" sqref="A97:XFD440"/>
    </sheetView>
  </sheetViews>
  <sheetFormatPr defaultRowHeight="15.75" x14ac:dyDescent="0.25"/>
  <cols>
    <col min="1" max="1" width="87.28515625" style="78" customWidth="1"/>
    <col min="2" max="2" width="11" style="78" customWidth="1"/>
    <col min="3" max="3" width="12.28515625" style="78" customWidth="1"/>
    <col min="4" max="4" width="15" style="78" customWidth="1"/>
    <col min="5" max="5" width="13" style="78" customWidth="1"/>
    <col min="6" max="6" width="13.7109375" style="78" customWidth="1"/>
    <col min="7" max="7" width="14" style="78" customWidth="1"/>
    <col min="8" max="8" width="15" style="78" customWidth="1"/>
    <col min="9" max="9" width="15.140625" style="78" customWidth="1"/>
    <col min="10" max="10" width="13.5703125" style="78" customWidth="1"/>
    <col min="11" max="11" width="13" style="78" customWidth="1"/>
    <col min="12" max="12" width="14.85546875" style="78" customWidth="1"/>
    <col min="13" max="13" width="18.42578125" style="78" customWidth="1"/>
    <col min="14" max="14" width="14.85546875" customWidth="1"/>
  </cols>
  <sheetData>
    <row r="1" spans="1:13" s="2" customFormat="1" ht="39.950000000000003" customHeight="1" x14ac:dyDescent="0.25">
      <c r="A1" s="3"/>
      <c r="B1" s="3"/>
      <c r="C1" s="3"/>
      <c r="D1" s="3"/>
      <c r="E1" s="3"/>
      <c r="F1" s="3"/>
      <c r="G1" s="3"/>
      <c r="H1" s="102" t="s">
        <v>0</v>
      </c>
      <c r="I1" s="102"/>
      <c r="J1" s="102"/>
      <c r="K1" s="102"/>
      <c r="L1" s="102"/>
      <c r="M1" s="51"/>
    </row>
    <row r="2" spans="1:13" s="2" customFormat="1" ht="39.950000000000003" customHeight="1" x14ac:dyDescent="0.25">
      <c r="A2" s="3"/>
      <c r="B2" s="3"/>
      <c r="C2" s="3"/>
      <c r="D2" s="3"/>
      <c r="E2" s="3"/>
      <c r="F2" s="3"/>
      <c r="G2" s="51"/>
      <c r="H2" s="102"/>
      <c r="I2" s="102"/>
      <c r="J2" s="102"/>
      <c r="K2" s="102"/>
      <c r="L2" s="102"/>
      <c r="M2" s="51"/>
    </row>
    <row r="3" spans="1:13" s="2" customFormat="1" ht="15" customHeight="1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51"/>
    </row>
    <row r="4" spans="1:13" s="2" customFormat="1" ht="15" customHeight="1" x14ac:dyDescent="0.25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6"/>
    </row>
    <row r="5" spans="1:13" s="2" customFormat="1" ht="15" customHeight="1" x14ac:dyDescent="0.25">
      <c r="A5" s="98" t="s">
        <v>113</v>
      </c>
      <c r="B5" s="98"/>
      <c r="C5" s="98"/>
      <c r="D5" s="45" t="s">
        <v>3</v>
      </c>
      <c r="E5" s="47" t="s">
        <v>4</v>
      </c>
      <c r="F5" s="47"/>
      <c r="G5" s="52"/>
      <c r="H5" s="47"/>
      <c r="I5" s="47"/>
      <c r="J5" s="47"/>
      <c r="K5" s="47"/>
      <c r="L5" s="47"/>
      <c r="M5" s="6"/>
    </row>
    <row r="6" spans="1:13" s="2" customFormat="1" ht="15" customHeight="1" x14ac:dyDescent="0.25">
      <c r="A6" s="99" t="s">
        <v>151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3"/>
    </row>
    <row r="7" spans="1:13" s="2" customFormat="1" ht="30.75" customHeight="1" x14ac:dyDescent="0.25">
      <c r="A7" s="53" t="s">
        <v>5</v>
      </c>
      <c r="B7" s="100" t="s">
        <v>146</v>
      </c>
      <c r="C7" s="100"/>
      <c r="D7" s="100"/>
      <c r="E7" s="100"/>
      <c r="F7" s="100"/>
      <c r="G7" s="100"/>
      <c r="H7" s="100"/>
      <c r="I7" s="100"/>
      <c r="J7" s="54" t="s">
        <v>6</v>
      </c>
      <c r="K7" s="3"/>
      <c r="L7" s="101">
        <v>25675242</v>
      </c>
      <c r="M7" s="101"/>
    </row>
    <row r="8" spans="1:13" s="2" customFormat="1" ht="15" customHeight="1" x14ac:dyDescent="0.25">
      <c r="A8" s="7" t="s">
        <v>7</v>
      </c>
      <c r="B8" s="97" t="s">
        <v>8</v>
      </c>
      <c r="C8" s="97"/>
      <c r="D8" s="97"/>
      <c r="E8" s="97"/>
      <c r="F8" s="97"/>
      <c r="G8" s="97"/>
      <c r="H8" s="97"/>
      <c r="I8" s="97"/>
      <c r="J8" s="54" t="s">
        <v>9</v>
      </c>
      <c r="K8" s="3"/>
      <c r="L8" s="82">
        <v>561010000</v>
      </c>
      <c r="M8" s="82"/>
    </row>
    <row r="9" spans="1:13" s="2" customFormat="1" ht="15" customHeight="1" x14ac:dyDescent="0.25">
      <c r="A9" s="7" t="s">
        <v>10</v>
      </c>
      <c r="B9" s="97" t="s">
        <v>11</v>
      </c>
      <c r="C9" s="97"/>
      <c r="D9" s="97"/>
      <c r="E9" s="97"/>
      <c r="F9" s="97"/>
      <c r="G9" s="97"/>
      <c r="H9" s="97"/>
      <c r="I9" s="97"/>
      <c r="J9" s="54" t="s">
        <v>12</v>
      </c>
      <c r="K9" s="3"/>
      <c r="L9" s="82">
        <v>420</v>
      </c>
      <c r="M9" s="82"/>
    </row>
    <row r="10" spans="1:13" s="2" customFormat="1" ht="15" customHeight="1" x14ac:dyDescent="0.25">
      <c r="A10" s="83" t="s">
        <v>116</v>
      </c>
      <c r="B10" s="83"/>
      <c r="C10" s="83"/>
      <c r="D10" s="55" t="s">
        <v>13</v>
      </c>
      <c r="E10" s="84" t="s">
        <v>14</v>
      </c>
      <c r="F10" s="84"/>
      <c r="G10" s="84"/>
      <c r="H10" s="84"/>
      <c r="I10" s="84"/>
      <c r="J10" s="56"/>
      <c r="K10" s="57"/>
      <c r="L10" s="57"/>
      <c r="M10" s="58"/>
    </row>
    <row r="11" spans="1:13" s="2" customFormat="1" ht="15" customHeight="1" x14ac:dyDescent="0.25">
      <c r="A11" s="83" t="s">
        <v>15</v>
      </c>
      <c r="B11" s="83"/>
      <c r="C11" s="83"/>
      <c r="D11" s="59" t="s">
        <v>16</v>
      </c>
      <c r="E11" s="85" t="s">
        <v>16</v>
      </c>
      <c r="F11" s="85"/>
      <c r="G11" s="85"/>
      <c r="H11" s="85"/>
      <c r="I11" s="85"/>
      <c r="J11" s="85"/>
      <c r="K11" s="85"/>
      <c r="L11" s="85"/>
      <c r="M11" s="58"/>
    </row>
    <row r="12" spans="1:13" s="2" customFormat="1" ht="15" customHeight="1" x14ac:dyDescent="0.25">
      <c r="A12" s="83" t="s">
        <v>17</v>
      </c>
      <c r="B12" s="83"/>
      <c r="C12" s="83"/>
      <c r="D12" s="80" t="s">
        <v>148</v>
      </c>
      <c r="E12" s="84" t="s">
        <v>16</v>
      </c>
      <c r="F12" s="84"/>
      <c r="G12" s="84"/>
      <c r="H12" s="84"/>
      <c r="I12" s="84"/>
      <c r="J12" s="84"/>
      <c r="K12" s="84"/>
      <c r="L12" s="84"/>
      <c r="M12" s="58"/>
    </row>
    <row r="13" spans="1:13" s="2" customFormat="1" ht="60.95" customHeight="1" x14ac:dyDescent="0.25">
      <c r="A13" s="83" t="s">
        <v>18</v>
      </c>
      <c r="B13" s="83"/>
      <c r="C13" s="83"/>
      <c r="D13" s="59" t="s">
        <v>114</v>
      </c>
      <c r="E13" s="84" t="s">
        <v>115</v>
      </c>
      <c r="F13" s="84"/>
      <c r="G13" s="84"/>
      <c r="H13" s="84"/>
      <c r="I13" s="84"/>
      <c r="J13" s="84"/>
      <c r="K13" s="84"/>
      <c r="L13" s="84"/>
      <c r="M13" s="58"/>
    </row>
    <row r="14" spans="1:13" s="2" customFormat="1" ht="15" customHeight="1" x14ac:dyDescent="0.25">
      <c r="A14" s="11" t="s">
        <v>150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s="2" customFormat="1" ht="15" customHeight="1" thickBot="1" x14ac:dyDescent="0.3">
      <c r="A15" s="11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2" customFormat="1" ht="45" customHeight="1" thickTop="1" x14ac:dyDescent="0.25">
      <c r="A16" s="90" t="s">
        <v>20</v>
      </c>
      <c r="B16" s="90" t="s">
        <v>21</v>
      </c>
      <c r="C16" s="90" t="s">
        <v>22</v>
      </c>
      <c r="D16" s="90" t="s">
        <v>23</v>
      </c>
      <c r="E16" s="93" t="s">
        <v>24</v>
      </c>
      <c r="F16" s="94"/>
      <c r="G16" s="90" t="s">
        <v>25</v>
      </c>
      <c r="H16" s="90" t="s">
        <v>26</v>
      </c>
      <c r="I16" s="93" t="s">
        <v>27</v>
      </c>
      <c r="J16" s="94"/>
      <c r="K16" s="90" t="s">
        <v>28</v>
      </c>
      <c r="L16" s="93" t="s">
        <v>29</v>
      </c>
      <c r="M16" s="94"/>
    </row>
    <row r="17" spans="1:13" s="2" customFormat="1" ht="45" customHeight="1" thickBot="1" x14ac:dyDescent="0.3">
      <c r="A17" s="91"/>
      <c r="B17" s="91"/>
      <c r="C17" s="91"/>
      <c r="D17" s="91"/>
      <c r="E17" s="95"/>
      <c r="F17" s="96"/>
      <c r="G17" s="91"/>
      <c r="H17" s="91"/>
      <c r="I17" s="95"/>
      <c r="J17" s="96"/>
      <c r="K17" s="91"/>
      <c r="L17" s="95"/>
      <c r="M17" s="96"/>
    </row>
    <row r="18" spans="1:13" s="2" customFormat="1" ht="77.25" customHeight="1" thickTop="1" thickBot="1" x14ac:dyDescent="0.3">
      <c r="A18" s="92"/>
      <c r="B18" s="92"/>
      <c r="C18" s="92"/>
      <c r="D18" s="92"/>
      <c r="E18" s="46" t="s">
        <v>30</v>
      </c>
      <c r="F18" s="46" t="s">
        <v>31</v>
      </c>
      <c r="G18" s="92"/>
      <c r="H18" s="92"/>
      <c r="I18" s="46" t="s">
        <v>30</v>
      </c>
      <c r="J18" s="46" t="s">
        <v>32</v>
      </c>
      <c r="K18" s="92"/>
      <c r="L18" s="46" t="s">
        <v>30</v>
      </c>
      <c r="M18" s="61" t="s">
        <v>31</v>
      </c>
    </row>
    <row r="19" spans="1:13" s="2" customFormat="1" ht="15" customHeight="1" thickTop="1" thickBot="1" x14ac:dyDescent="0.3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2">
        <v>7</v>
      </c>
      <c r="H19" s="12">
        <v>8</v>
      </c>
      <c r="I19" s="12">
        <v>9</v>
      </c>
      <c r="J19" s="12">
        <v>10</v>
      </c>
      <c r="K19" s="12">
        <v>12</v>
      </c>
      <c r="L19" s="12">
        <v>11</v>
      </c>
      <c r="M19" s="12">
        <v>12</v>
      </c>
    </row>
    <row r="20" spans="1:13" s="2" customFormat="1" ht="15" customHeight="1" thickTop="1" thickBot="1" x14ac:dyDescent="0.3">
      <c r="A20" s="12" t="s">
        <v>137</v>
      </c>
      <c r="B20" s="13" t="s">
        <v>33</v>
      </c>
      <c r="C20" s="14" t="s">
        <v>34</v>
      </c>
      <c r="D20" s="15">
        <f>SUM(D21:D25)</f>
        <v>18324</v>
      </c>
      <c r="E20" s="16">
        <v>5406.36</v>
      </c>
      <c r="F20" s="16">
        <v>0</v>
      </c>
      <c r="G20" s="16">
        <v>0</v>
      </c>
      <c r="H20" s="15">
        <f>SUM(H21:H24)</f>
        <v>18324</v>
      </c>
      <c r="I20" s="17" t="s">
        <v>33</v>
      </c>
      <c r="J20" s="17" t="s">
        <v>33</v>
      </c>
      <c r="K20" s="17" t="s">
        <v>33</v>
      </c>
      <c r="L20" s="15">
        <f>E20-F20-G20+H20-I26-J26</f>
        <v>5406.3600000000006</v>
      </c>
      <c r="M20" s="15">
        <v>0</v>
      </c>
    </row>
    <row r="21" spans="1:13" s="2" customFormat="1" ht="15" customHeight="1" thickTop="1" thickBot="1" x14ac:dyDescent="0.3">
      <c r="A21" s="18" t="s">
        <v>35</v>
      </c>
      <c r="B21" s="13" t="s">
        <v>33</v>
      </c>
      <c r="C21" s="14" t="s">
        <v>36</v>
      </c>
      <c r="D21" s="26">
        <f>D26</f>
        <v>18324</v>
      </c>
      <c r="E21" s="17" t="s">
        <v>33</v>
      </c>
      <c r="F21" s="17" t="s">
        <v>33</v>
      </c>
      <c r="G21" s="17" t="s">
        <v>33</v>
      </c>
      <c r="H21" s="26">
        <v>18324</v>
      </c>
      <c r="I21" s="17" t="s">
        <v>33</v>
      </c>
      <c r="J21" s="17" t="s">
        <v>33</v>
      </c>
      <c r="K21" s="17" t="s">
        <v>33</v>
      </c>
      <c r="L21" s="17" t="s">
        <v>33</v>
      </c>
      <c r="M21" s="17" t="s">
        <v>33</v>
      </c>
    </row>
    <row r="22" spans="1:13" s="2" customFormat="1" ht="69.95" customHeight="1" thickTop="1" thickBot="1" x14ac:dyDescent="0.3">
      <c r="A22" s="18" t="s">
        <v>37</v>
      </c>
      <c r="B22" s="13" t="s">
        <v>33</v>
      </c>
      <c r="C22" s="14" t="s">
        <v>38</v>
      </c>
      <c r="D22" s="26">
        <v>0</v>
      </c>
      <c r="E22" s="17" t="s">
        <v>33</v>
      </c>
      <c r="F22" s="17" t="s">
        <v>33</v>
      </c>
      <c r="G22" s="17" t="s">
        <v>33</v>
      </c>
      <c r="H22" s="26">
        <v>0</v>
      </c>
      <c r="I22" s="17" t="s">
        <v>33</v>
      </c>
      <c r="J22" s="17" t="s">
        <v>33</v>
      </c>
      <c r="K22" s="17" t="s">
        <v>33</v>
      </c>
      <c r="L22" s="17" t="s">
        <v>33</v>
      </c>
      <c r="M22" s="17" t="s">
        <v>33</v>
      </c>
    </row>
    <row r="23" spans="1:13" s="2" customFormat="1" ht="125.25" customHeight="1" thickTop="1" thickBot="1" x14ac:dyDescent="0.3">
      <c r="A23" s="18" t="s">
        <v>39</v>
      </c>
      <c r="B23" s="13" t="s">
        <v>33</v>
      </c>
      <c r="C23" s="14" t="s">
        <v>40</v>
      </c>
      <c r="D23" s="26">
        <v>0</v>
      </c>
      <c r="E23" s="17" t="s">
        <v>33</v>
      </c>
      <c r="F23" s="17" t="s">
        <v>33</v>
      </c>
      <c r="G23" s="17" t="s">
        <v>33</v>
      </c>
      <c r="H23" s="26">
        <v>0</v>
      </c>
      <c r="I23" s="17" t="s">
        <v>33</v>
      </c>
      <c r="J23" s="17" t="s">
        <v>33</v>
      </c>
      <c r="K23" s="17" t="s">
        <v>33</v>
      </c>
      <c r="L23" s="17" t="s">
        <v>33</v>
      </c>
      <c r="M23" s="17" t="s">
        <v>33</v>
      </c>
    </row>
    <row r="24" spans="1:13" s="2" customFormat="1" ht="50.1" customHeight="1" thickTop="1" thickBot="1" x14ac:dyDescent="0.3">
      <c r="A24" s="18" t="s">
        <v>41</v>
      </c>
      <c r="B24" s="13" t="s">
        <v>33</v>
      </c>
      <c r="C24" s="14" t="s">
        <v>42</v>
      </c>
      <c r="D24" s="26">
        <v>0</v>
      </c>
      <c r="E24" s="17" t="s">
        <v>33</v>
      </c>
      <c r="F24" s="17" t="s">
        <v>33</v>
      </c>
      <c r="G24" s="17" t="s">
        <v>33</v>
      </c>
      <c r="H24" s="26">
        <v>0</v>
      </c>
      <c r="I24" s="17" t="s">
        <v>33</v>
      </c>
      <c r="J24" s="17" t="s">
        <v>33</v>
      </c>
      <c r="K24" s="17" t="s">
        <v>33</v>
      </c>
      <c r="L24" s="17" t="s">
        <v>33</v>
      </c>
      <c r="M24" s="17" t="s">
        <v>33</v>
      </c>
    </row>
    <row r="25" spans="1:13" s="2" customFormat="1" ht="15" customHeight="1" thickTop="1" thickBot="1" x14ac:dyDescent="0.3">
      <c r="A25" s="18" t="s">
        <v>43</v>
      </c>
      <c r="B25" s="13" t="s">
        <v>33</v>
      </c>
      <c r="C25" s="14" t="s">
        <v>44</v>
      </c>
      <c r="D25" s="26">
        <v>0</v>
      </c>
      <c r="E25" s="17" t="s">
        <v>33</v>
      </c>
      <c r="F25" s="17" t="s">
        <v>33</v>
      </c>
      <c r="G25" s="17" t="s">
        <v>33</v>
      </c>
      <c r="H25" s="62">
        <v>0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</row>
    <row r="26" spans="1:13" s="2" customFormat="1" ht="15" customHeight="1" thickTop="1" thickBot="1" x14ac:dyDescent="0.3">
      <c r="A26" s="63" t="s">
        <v>142</v>
      </c>
      <c r="B26" s="13" t="s">
        <v>33</v>
      </c>
      <c r="C26" s="14" t="s">
        <v>45</v>
      </c>
      <c r="D26" s="15">
        <f>D28+D63+D83+D88</f>
        <v>18324</v>
      </c>
      <c r="E26" s="17" t="s">
        <v>33</v>
      </c>
      <c r="F26" s="17" t="s">
        <v>33</v>
      </c>
      <c r="G26" s="17" t="s">
        <v>33</v>
      </c>
      <c r="H26" s="17" t="s">
        <v>33</v>
      </c>
      <c r="I26" s="15">
        <f>I28+I63+I83+I88</f>
        <v>18324</v>
      </c>
      <c r="J26" s="15">
        <f>J28+J63+J83+J88</f>
        <v>0</v>
      </c>
      <c r="K26" s="15">
        <v>0</v>
      </c>
      <c r="L26" s="17" t="s">
        <v>33</v>
      </c>
      <c r="M26" s="17" t="s">
        <v>33</v>
      </c>
    </row>
    <row r="27" spans="1:13" s="2" customFormat="1" ht="15" customHeight="1" thickTop="1" thickBot="1" x14ac:dyDescent="0.3">
      <c r="A27" s="64" t="s">
        <v>46</v>
      </c>
      <c r="B27" s="65"/>
      <c r="C27" s="66"/>
      <c r="D27" s="62"/>
      <c r="E27" s="17"/>
      <c r="F27" s="17"/>
      <c r="G27" s="17"/>
      <c r="H27" s="17"/>
      <c r="I27" s="62"/>
      <c r="J27" s="62"/>
      <c r="K27" s="62"/>
      <c r="L27" s="17"/>
      <c r="M27" s="17"/>
    </row>
    <row r="28" spans="1:13" s="2" customFormat="1" ht="15" customHeight="1" thickTop="1" thickBot="1" x14ac:dyDescent="0.3">
      <c r="A28" s="13" t="s">
        <v>47</v>
      </c>
      <c r="B28" s="13">
        <v>2000</v>
      </c>
      <c r="C28" s="14" t="s">
        <v>48</v>
      </c>
      <c r="D28" s="15">
        <f>D29+D34+D51+D54+D58+D62</f>
        <v>18324</v>
      </c>
      <c r="E28" s="17" t="s">
        <v>33</v>
      </c>
      <c r="F28" s="17" t="s">
        <v>33</v>
      </c>
      <c r="G28" s="17" t="s">
        <v>33</v>
      </c>
      <c r="H28" s="17" t="s">
        <v>33</v>
      </c>
      <c r="I28" s="15">
        <f>I29+I34+I51+I54+I58+I62</f>
        <v>18324</v>
      </c>
      <c r="J28" s="15">
        <f>J29+J34+J51+J54+J58+J62</f>
        <v>0</v>
      </c>
      <c r="K28" s="15">
        <v>0</v>
      </c>
      <c r="L28" s="17" t="s">
        <v>33</v>
      </c>
      <c r="M28" s="17" t="s">
        <v>33</v>
      </c>
    </row>
    <row r="29" spans="1:13" s="2" customFormat="1" ht="15" customHeight="1" thickTop="1" thickBot="1" x14ac:dyDescent="0.3">
      <c r="A29" s="21" t="s">
        <v>49</v>
      </c>
      <c r="B29" s="13">
        <v>2100</v>
      </c>
      <c r="C29" s="14" t="s">
        <v>50</v>
      </c>
      <c r="D29" s="15">
        <f>D30+D33</f>
        <v>0</v>
      </c>
      <c r="E29" s="17" t="s">
        <v>33</v>
      </c>
      <c r="F29" s="17" t="s">
        <v>33</v>
      </c>
      <c r="G29" s="17" t="s">
        <v>33</v>
      </c>
      <c r="H29" s="17" t="s">
        <v>33</v>
      </c>
      <c r="I29" s="15">
        <f>I30+I33</f>
        <v>0</v>
      </c>
      <c r="J29" s="15">
        <f>J30+J33</f>
        <v>0</v>
      </c>
      <c r="K29" s="15">
        <v>0</v>
      </c>
      <c r="L29" s="17" t="s">
        <v>33</v>
      </c>
      <c r="M29" s="17" t="s">
        <v>33</v>
      </c>
    </row>
    <row r="30" spans="1:13" s="2" customFormat="1" ht="15" customHeight="1" thickTop="1" thickBot="1" x14ac:dyDescent="0.3">
      <c r="A30" s="22" t="s">
        <v>51</v>
      </c>
      <c r="B30" s="23">
        <v>2110</v>
      </c>
      <c r="C30" s="67" t="s">
        <v>52</v>
      </c>
      <c r="D30" s="24">
        <f>SUM(D31:D32)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24">
        <f>SUM(I31:I32)</f>
        <v>0</v>
      </c>
      <c r="J30" s="24">
        <f>SUM(J31:J32)</f>
        <v>0</v>
      </c>
      <c r="K30" s="24">
        <v>0</v>
      </c>
      <c r="L30" s="17" t="s">
        <v>33</v>
      </c>
      <c r="M30" s="17" t="s">
        <v>33</v>
      </c>
    </row>
    <row r="31" spans="1:13" s="2" customFormat="1" ht="15" customHeight="1" thickTop="1" thickBot="1" x14ac:dyDescent="0.3">
      <c r="A31" s="25" t="s">
        <v>53</v>
      </c>
      <c r="B31" s="46">
        <v>2111</v>
      </c>
      <c r="C31" s="46">
        <v>110</v>
      </c>
      <c r="D31" s="26"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26">
        <v>0</v>
      </c>
      <c r="J31" s="26">
        <v>0</v>
      </c>
      <c r="K31" s="26">
        <v>0</v>
      </c>
      <c r="L31" s="17" t="s">
        <v>33</v>
      </c>
      <c r="M31" s="17" t="s">
        <v>33</v>
      </c>
    </row>
    <row r="32" spans="1:13" s="2" customFormat="1" ht="15" customHeight="1" thickTop="1" thickBot="1" x14ac:dyDescent="0.3">
      <c r="A32" s="25" t="s">
        <v>54</v>
      </c>
      <c r="B32" s="46">
        <v>2112</v>
      </c>
      <c r="C32" s="46">
        <v>120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26">
        <v>0</v>
      </c>
      <c r="J32" s="26">
        <v>0</v>
      </c>
      <c r="K32" s="26">
        <v>0</v>
      </c>
      <c r="L32" s="17" t="s">
        <v>33</v>
      </c>
      <c r="M32" s="17" t="s">
        <v>33</v>
      </c>
    </row>
    <row r="33" spans="1:13" s="2" customFormat="1" ht="15" customHeight="1" thickTop="1" thickBot="1" x14ac:dyDescent="0.3">
      <c r="A33" s="28" t="s">
        <v>55</v>
      </c>
      <c r="B33" s="23">
        <v>2120</v>
      </c>
      <c r="C33" s="23">
        <v>130</v>
      </c>
      <c r="D33" s="29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29">
        <v>0</v>
      </c>
      <c r="J33" s="29">
        <v>0</v>
      </c>
      <c r="K33" s="29">
        <v>0</v>
      </c>
      <c r="L33" s="17" t="s">
        <v>33</v>
      </c>
      <c r="M33" s="17" t="s">
        <v>33</v>
      </c>
    </row>
    <row r="34" spans="1:13" s="2" customFormat="1" ht="15" customHeight="1" thickTop="1" thickBot="1" x14ac:dyDescent="0.3">
      <c r="A34" s="30" t="s">
        <v>56</v>
      </c>
      <c r="B34" s="13">
        <v>2200</v>
      </c>
      <c r="C34" s="13">
        <v>140</v>
      </c>
      <c r="D34" s="15">
        <f>SUM(D35:D41)+D48</f>
        <v>18324</v>
      </c>
      <c r="E34" s="17" t="s">
        <v>33</v>
      </c>
      <c r="F34" s="17" t="s">
        <v>33</v>
      </c>
      <c r="G34" s="17" t="s">
        <v>33</v>
      </c>
      <c r="H34" s="17" t="s">
        <v>33</v>
      </c>
      <c r="I34" s="15">
        <f>SUM(I35:I41)+I48</f>
        <v>18324</v>
      </c>
      <c r="J34" s="15">
        <f>SUM(J35:J41)+J48</f>
        <v>0</v>
      </c>
      <c r="K34" s="15">
        <v>0</v>
      </c>
      <c r="L34" s="17" t="s">
        <v>33</v>
      </c>
      <c r="M34" s="17" t="s">
        <v>33</v>
      </c>
    </row>
    <row r="35" spans="1:13" s="2" customFormat="1" ht="15" customHeight="1" thickTop="1" thickBot="1" x14ac:dyDescent="0.3">
      <c r="A35" s="22" t="s">
        <v>57</v>
      </c>
      <c r="B35" s="23">
        <v>2210</v>
      </c>
      <c r="C35" s="23">
        <v>150</v>
      </c>
      <c r="D35" s="29">
        <v>18324</v>
      </c>
      <c r="E35" s="17" t="s">
        <v>33</v>
      </c>
      <c r="F35" s="17" t="s">
        <v>33</v>
      </c>
      <c r="G35" s="17" t="s">
        <v>33</v>
      </c>
      <c r="H35" s="17" t="s">
        <v>33</v>
      </c>
      <c r="I35" s="29">
        <v>18324</v>
      </c>
      <c r="J35" s="29">
        <v>0</v>
      </c>
      <c r="K35" s="29">
        <v>0</v>
      </c>
      <c r="L35" s="17" t="s">
        <v>33</v>
      </c>
      <c r="M35" s="17" t="s">
        <v>33</v>
      </c>
    </row>
    <row r="36" spans="1:13" s="2" customFormat="1" ht="15" customHeight="1" thickTop="1" thickBot="1" x14ac:dyDescent="0.3">
      <c r="A36" s="22" t="s">
        <v>58</v>
      </c>
      <c r="B36" s="23">
        <v>2220</v>
      </c>
      <c r="C36" s="23">
        <v>160</v>
      </c>
      <c r="D36" s="29">
        <v>0</v>
      </c>
      <c r="E36" s="17" t="s">
        <v>33</v>
      </c>
      <c r="F36" s="17" t="s">
        <v>33</v>
      </c>
      <c r="G36" s="17" t="s">
        <v>33</v>
      </c>
      <c r="H36" s="17" t="s">
        <v>33</v>
      </c>
      <c r="I36" s="29">
        <v>0</v>
      </c>
      <c r="J36" s="29">
        <v>0</v>
      </c>
      <c r="K36" s="29">
        <v>0</v>
      </c>
      <c r="L36" s="17" t="s">
        <v>33</v>
      </c>
      <c r="M36" s="17" t="s">
        <v>33</v>
      </c>
    </row>
    <row r="37" spans="1:13" s="2" customFormat="1" ht="15" customHeight="1" thickTop="1" thickBot="1" x14ac:dyDescent="0.3">
      <c r="A37" s="22" t="s">
        <v>59</v>
      </c>
      <c r="B37" s="23">
        <v>2230</v>
      </c>
      <c r="C37" s="23">
        <v>170</v>
      </c>
      <c r="D37" s="29"/>
      <c r="E37" s="17" t="s">
        <v>33</v>
      </c>
      <c r="F37" s="17" t="s">
        <v>33</v>
      </c>
      <c r="G37" s="17" t="s">
        <v>33</v>
      </c>
      <c r="H37" s="17" t="s">
        <v>33</v>
      </c>
      <c r="I37" s="29"/>
      <c r="J37" s="29">
        <v>0</v>
      </c>
      <c r="K37" s="29">
        <v>0</v>
      </c>
      <c r="L37" s="17" t="s">
        <v>33</v>
      </c>
      <c r="M37" s="17" t="s">
        <v>33</v>
      </c>
    </row>
    <row r="38" spans="1:13" s="2" customFormat="1" ht="15" customHeight="1" thickTop="1" thickBot="1" x14ac:dyDescent="0.3">
      <c r="A38" s="22" t="s">
        <v>60</v>
      </c>
      <c r="B38" s="23">
        <v>2240</v>
      </c>
      <c r="C38" s="23">
        <v>180</v>
      </c>
      <c r="D38" s="29"/>
      <c r="E38" s="17" t="s">
        <v>33</v>
      </c>
      <c r="F38" s="17" t="s">
        <v>33</v>
      </c>
      <c r="G38" s="17" t="s">
        <v>33</v>
      </c>
      <c r="H38" s="17" t="s">
        <v>33</v>
      </c>
      <c r="I38" s="29"/>
      <c r="J38" s="29">
        <v>0</v>
      </c>
      <c r="K38" s="29">
        <v>0</v>
      </c>
      <c r="L38" s="17" t="s">
        <v>33</v>
      </c>
      <c r="M38" s="17" t="s">
        <v>33</v>
      </c>
    </row>
    <row r="39" spans="1:13" s="2" customFormat="1" ht="15" customHeight="1" thickTop="1" thickBot="1" x14ac:dyDescent="0.3">
      <c r="A39" s="22" t="s">
        <v>61</v>
      </c>
      <c r="B39" s="23">
        <v>2250</v>
      </c>
      <c r="C39" s="23">
        <v>190</v>
      </c>
      <c r="D39" s="29">
        <v>0</v>
      </c>
      <c r="E39" s="17" t="s">
        <v>33</v>
      </c>
      <c r="F39" s="17" t="s">
        <v>33</v>
      </c>
      <c r="G39" s="17" t="s">
        <v>33</v>
      </c>
      <c r="H39" s="17" t="s">
        <v>33</v>
      </c>
      <c r="I39" s="29">
        <v>0</v>
      </c>
      <c r="J39" s="29">
        <v>0</v>
      </c>
      <c r="K39" s="29">
        <v>0</v>
      </c>
      <c r="L39" s="17" t="s">
        <v>33</v>
      </c>
      <c r="M39" s="17" t="s">
        <v>33</v>
      </c>
    </row>
    <row r="40" spans="1:13" s="2" customFormat="1" ht="15" customHeight="1" thickTop="1" thickBot="1" x14ac:dyDescent="0.3">
      <c r="A40" s="28" t="s">
        <v>62</v>
      </c>
      <c r="B40" s="23">
        <v>2260</v>
      </c>
      <c r="C40" s="23">
        <v>200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29">
        <v>0</v>
      </c>
      <c r="J40" s="29">
        <v>0</v>
      </c>
      <c r="K40" s="29">
        <v>0</v>
      </c>
      <c r="L40" s="17" t="s">
        <v>33</v>
      </c>
      <c r="M40" s="17" t="s">
        <v>33</v>
      </c>
    </row>
    <row r="41" spans="1:13" s="2" customFormat="1" ht="15" customHeight="1" thickTop="1" thickBot="1" x14ac:dyDescent="0.3">
      <c r="A41" s="28" t="s">
        <v>63</v>
      </c>
      <c r="B41" s="23">
        <v>2270</v>
      </c>
      <c r="C41" s="23">
        <v>210</v>
      </c>
      <c r="D41" s="24">
        <f>SUM(D42:D47)</f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24">
        <f>SUM(I42:I47)</f>
        <v>0</v>
      </c>
      <c r="J41" s="24">
        <f>SUM(J42:J47)</f>
        <v>0</v>
      </c>
      <c r="K41" s="24">
        <v>0</v>
      </c>
      <c r="L41" s="17" t="s">
        <v>33</v>
      </c>
      <c r="M41" s="17" t="s">
        <v>33</v>
      </c>
    </row>
    <row r="42" spans="1:13" s="2" customFormat="1" ht="15" customHeight="1" thickTop="1" thickBot="1" x14ac:dyDescent="0.3">
      <c r="A42" s="25" t="s">
        <v>64</v>
      </c>
      <c r="B42" s="46">
        <v>2271</v>
      </c>
      <c r="C42" s="46">
        <v>220</v>
      </c>
      <c r="D42" s="26"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26">
        <v>0</v>
      </c>
      <c r="J42" s="26">
        <v>0</v>
      </c>
      <c r="K42" s="26">
        <v>0</v>
      </c>
      <c r="L42" s="17" t="s">
        <v>33</v>
      </c>
      <c r="M42" s="17" t="s">
        <v>33</v>
      </c>
    </row>
    <row r="43" spans="1:13" s="2" customFormat="1" ht="15" customHeight="1" thickTop="1" thickBot="1" x14ac:dyDescent="0.3">
      <c r="A43" s="25" t="s">
        <v>65</v>
      </c>
      <c r="B43" s="46">
        <v>2272</v>
      </c>
      <c r="C43" s="46">
        <v>230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26">
        <v>0</v>
      </c>
      <c r="J43" s="26">
        <v>0</v>
      </c>
      <c r="K43" s="26">
        <v>0</v>
      </c>
      <c r="L43" s="17" t="s">
        <v>33</v>
      </c>
      <c r="M43" s="17" t="s">
        <v>33</v>
      </c>
    </row>
    <row r="44" spans="1:13" s="2" customFormat="1" ht="15" customHeight="1" thickTop="1" thickBot="1" x14ac:dyDescent="0.3">
      <c r="A44" s="25" t="s">
        <v>66</v>
      </c>
      <c r="B44" s="46">
        <v>2273</v>
      </c>
      <c r="C44" s="46">
        <v>240</v>
      </c>
      <c r="D44" s="26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26">
        <v>0</v>
      </c>
      <c r="J44" s="26">
        <v>0</v>
      </c>
      <c r="K44" s="26">
        <v>0</v>
      </c>
      <c r="L44" s="17" t="s">
        <v>33</v>
      </c>
      <c r="M44" s="17" t="s">
        <v>33</v>
      </c>
    </row>
    <row r="45" spans="1:13" s="2" customFormat="1" ht="15" customHeight="1" thickTop="1" thickBot="1" x14ac:dyDescent="0.3">
      <c r="A45" s="25" t="s">
        <v>67</v>
      </c>
      <c r="B45" s="46">
        <v>2274</v>
      </c>
      <c r="C45" s="46">
        <v>250</v>
      </c>
      <c r="D45" s="26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26">
        <v>0</v>
      </c>
      <c r="J45" s="26">
        <v>0</v>
      </c>
      <c r="K45" s="26">
        <v>0</v>
      </c>
      <c r="L45" s="17" t="s">
        <v>33</v>
      </c>
      <c r="M45" s="17" t="s">
        <v>33</v>
      </c>
    </row>
    <row r="46" spans="1:13" s="2" customFormat="1" ht="15" customHeight="1" thickTop="1" thickBot="1" x14ac:dyDescent="0.3">
      <c r="A46" s="25" t="s">
        <v>68</v>
      </c>
      <c r="B46" s="46">
        <v>2275</v>
      </c>
      <c r="C46" s="46">
        <v>260</v>
      </c>
      <c r="D46" s="26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26">
        <v>0</v>
      </c>
      <c r="J46" s="26">
        <v>0</v>
      </c>
      <c r="K46" s="26">
        <v>0</v>
      </c>
      <c r="L46" s="17" t="s">
        <v>33</v>
      </c>
      <c r="M46" s="17" t="s">
        <v>33</v>
      </c>
    </row>
    <row r="47" spans="1:13" s="2" customFormat="1" ht="15" customHeight="1" thickTop="1" thickBot="1" x14ac:dyDescent="0.3">
      <c r="A47" s="25" t="s">
        <v>69</v>
      </c>
      <c r="B47" s="46">
        <v>2276</v>
      </c>
      <c r="C47" s="46">
        <v>270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26">
        <v>0</v>
      </c>
      <c r="J47" s="26">
        <v>0</v>
      </c>
      <c r="K47" s="26">
        <v>0</v>
      </c>
      <c r="L47" s="17" t="s">
        <v>33</v>
      </c>
      <c r="M47" s="17" t="s">
        <v>33</v>
      </c>
    </row>
    <row r="48" spans="1:13" s="2" customFormat="1" ht="33" customHeight="1" thickTop="1" thickBot="1" x14ac:dyDescent="0.3">
      <c r="A48" s="28" t="s">
        <v>70</v>
      </c>
      <c r="B48" s="23">
        <v>2280</v>
      </c>
      <c r="C48" s="23">
        <v>280</v>
      </c>
      <c r="D48" s="24">
        <f>SUM(D49:D50)</f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24">
        <f>SUM(I49:I50)</f>
        <v>0</v>
      </c>
      <c r="J48" s="24">
        <f>SUM(J49:J50)</f>
        <v>0</v>
      </c>
      <c r="K48" s="24">
        <v>0</v>
      </c>
      <c r="L48" s="17" t="s">
        <v>33</v>
      </c>
      <c r="M48" s="17" t="s">
        <v>33</v>
      </c>
    </row>
    <row r="49" spans="1:13" s="2" customFormat="1" ht="33" customHeight="1" thickTop="1" thickBot="1" x14ac:dyDescent="0.3">
      <c r="A49" s="31" t="s">
        <v>71</v>
      </c>
      <c r="B49" s="46">
        <v>2281</v>
      </c>
      <c r="C49" s="46">
        <v>290</v>
      </c>
      <c r="D49" s="26"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26">
        <v>0</v>
      </c>
      <c r="J49" s="26">
        <v>0</v>
      </c>
      <c r="K49" s="26">
        <v>0</v>
      </c>
      <c r="L49" s="17" t="s">
        <v>33</v>
      </c>
      <c r="M49" s="17" t="s">
        <v>33</v>
      </c>
    </row>
    <row r="50" spans="1:13" s="2" customFormat="1" ht="33" customHeight="1" thickTop="1" thickBot="1" x14ac:dyDescent="0.3">
      <c r="A50" s="25" t="s">
        <v>72</v>
      </c>
      <c r="B50" s="46">
        <v>2282</v>
      </c>
      <c r="C50" s="46">
        <v>300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26">
        <v>0</v>
      </c>
      <c r="J50" s="26">
        <v>0</v>
      </c>
      <c r="K50" s="26">
        <v>0</v>
      </c>
      <c r="L50" s="17" t="s">
        <v>33</v>
      </c>
      <c r="M50" s="17" t="s">
        <v>33</v>
      </c>
    </row>
    <row r="51" spans="1:13" s="2" customFormat="1" ht="15" customHeight="1" thickTop="1" thickBot="1" x14ac:dyDescent="0.3">
      <c r="A51" s="21" t="s">
        <v>73</v>
      </c>
      <c r="B51" s="13">
        <v>2400</v>
      </c>
      <c r="C51" s="13">
        <v>310</v>
      </c>
      <c r="D51" s="15">
        <f>SUM(D52:D53)</f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5">
        <f>SUM(I52:I53)</f>
        <v>0</v>
      </c>
      <c r="J51" s="15">
        <f>SUM(J52:J53)</f>
        <v>0</v>
      </c>
      <c r="K51" s="15">
        <v>0</v>
      </c>
      <c r="L51" s="17" t="s">
        <v>33</v>
      </c>
      <c r="M51" s="17" t="s">
        <v>33</v>
      </c>
    </row>
    <row r="52" spans="1:13" s="2" customFormat="1" ht="15" customHeight="1" thickTop="1" thickBot="1" x14ac:dyDescent="0.3">
      <c r="A52" s="32" t="s">
        <v>74</v>
      </c>
      <c r="B52" s="23">
        <v>2410</v>
      </c>
      <c r="C52" s="23">
        <v>320</v>
      </c>
      <c r="D52" s="29"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29">
        <v>0</v>
      </c>
      <c r="J52" s="29">
        <v>0</v>
      </c>
      <c r="K52" s="29">
        <v>0</v>
      </c>
      <c r="L52" s="17" t="s">
        <v>33</v>
      </c>
      <c r="M52" s="17" t="s">
        <v>33</v>
      </c>
    </row>
    <row r="53" spans="1:13" s="2" customFormat="1" ht="15" customHeight="1" thickTop="1" thickBot="1" x14ac:dyDescent="0.3">
      <c r="A53" s="32" t="s">
        <v>75</v>
      </c>
      <c r="B53" s="23">
        <v>2420</v>
      </c>
      <c r="C53" s="23">
        <v>330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29">
        <v>0</v>
      </c>
      <c r="J53" s="29">
        <v>0</v>
      </c>
      <c r="K53" s="29">
        <v>0</v>
      </c>
      <c r="L53" s="17" t="s">
        <v>33</v>
      </c>
      <c r="M53" s="17" t="s">
        <v>33</v>
      </c>
    </row>
    <row r="54" spans="1:13" s="2" customFormat="1" ht="15" customHeight="1" thickTop="1" thickBot="1" x14ac:dyDescent="0.3">
      <c r="A54" s="33" t="s">
        <v>76</v>
      </c>
      <c r="B54" s="13">
        <v>2600</v>
      </c>
      <c r="C54" s="13">
        <v>340</v>
      </c>
      <c r="D54" s="15">
        <f>SUM(D55:D57)</f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5">
        <f>SUM(I55:I57)</f>
        <v>0</v>
      </c>
      <c r="J54" s="15">
        <f>SUM(J55:J57)</f>
        <v>0</v>
      </c>
      <c r="K54" s="15">
        <v>0</v>
      </c>
      <c r="L54" s="17" t="s">
        <v>33</v>
      </c>
      <c r="M54" s="17" t="s">
        <v>33</v>
      </c>
    </row>
    <row r="55" spans="1:13" s="2" customFormat="1" ht="33" customHeight="1" thickTop="1" thickBot="1" x14ac:dyDescent="0.3">
      <c r="A55" s="28" t="s">
        <v>77</v>
      </c>
      <c r="B55" s="23">
        <v>2610</v>
      </c>
      <c r="C55" s="23">
        <v>350</v>
      </c>
      <c r="D55" s="29"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29">
        <v>0</v>
      </c>
      <c r="J55" s="29">
        <v>0</v>
      </c>
      <c r="K55" s="29">
        <v>0</v>
      </c>
      <c r="L55" s="17" t="s">
        <v>33</v>
      </c>
      <c r="M55" s="17" t="s">
        <v>33</v>
      </c>
    </row>
    <row r="56" spans="1:13" s="2" customFormat="1" ht="33" customHeight="1" thickTop="1" thickBot="1" x14ac:dyDescent="0.3">
      <c r="A56" s="28" t="s">
        <v>78</v>
      </c>
      <c r="B56" s="23">
        <v>2620</v>
      </c>
      <c r="C56" s="23">
        <v>360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29">
        <v>0</v>
      </c>
      <c r="J56" s="29">
        <v>0</v>
      </c>
      <c r="K56" s="29">
        <v>0</v>
      </c>
      <c r="L56" s="17" t="s">
        <v>33</v>
      </c>
      <c r="M56" s="17" t="s">
        <v>33</v>
      </c>
    </row>
    <row r="57" spans="1:13" s="2" customFormat="1" ht="33" customHeight="1" thickTop="1" thickBot="1" x14ac:dyDescent="0.3">
      <c r="A57" s="32" t="s">
        <v>79</v>
      </c>
      <c r="B57" s="23">
        <v>2630</v>
      </c>
      <c r="C57" s="23">
        <v>370</v>
      </c>
      <c r="D57" s="29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29">
        <v>0</v>
      </c>
      <c r="J57" s="29">
        <v>0</v>
      </c>
      <c r="K57" s="29">
        <v>0</v>
      </c>
      <c r="L57" s="17" t="s">
        <v>33</v>
      </c>
      <c r="M57" s="17" t="s">
        <v>33</v>
      </c>
    </row>
    <row r="58" spans="1:13" s="2" customFormat="1" ht="15" customHeight="1" thickTop="1" thickBot="1" x14ac:dyDescent="0.3">
      <c r="A58" s="30" t="s">
        <v>80</v>
      </c>
      <c r="B58" s="13">
        <v>2700</v>
      </c>
      <c r="C58" s="13">
        <v>380</v>
      </c>
      <c r="D58" s="15">
        <f>SUM(D59:D61)</f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5">
        <f>SUM(I59:I61)</f>
        <v>0</v>
      </c>
      <c r="J58" s="15">
        <f>SUM(J59:J61)</f>
        <v>0</v>
      </c>
      <c r="K58" s="15">
        <v>0</v>
      </c>
      <c r="L58" s="17" t="s">
        <v>33</v>
      </c>
      <c r="M58" s="17" t="s">
        <v>33</v>
      </c>
    </row>
    <row r="59" spans="1:13" s="2" customFormat="1" ht="15" customHeight="1" thickTop="1" thickBot="1" x14ac:dyDescent="0.3">
      <c r="A59" s="28" t="s">
        <v>81</v>
      </c>
      <c r="B59" s="23">
        <v>2710</v>
      </c>
      <c r="C59" s="23">
        <v>390</v>
      </c>
      <c r="D59" s="29"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29">
        <v>0</v>
      </c>
      <c r="J59" s="29">
        <v>0</v>
      </c>
      <c r="K59" s="29">
        <v>0</v>
      </c>
      <c r="L59" s="17" t="s">
        <v>33</v>
      </c>
      <c r="M59" s="17" t="s">
        <v>33</v>
      </c>
    </row>
    <row r="60" spans="1:13" s="2" customFormat="1" ht="15" customHeight="1" thickTop="1" thickBot="1" x14ac:dyDescent="0.3">
      <c r="A60" s="28" t="s">
        <v>82</v>
      </c>
      <c r="B60" s="23">
        <v>2720</v>
      </c>
      <c r="C60" s="23">
        <v>400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29">
        <v>0</v>
      </c>
      <c r="J60" s="29">
        <v>0</v>
      </c>
      <c r="K60" s="29">
        <v>0</v>
      </c>
      <c r="L60" s="17" t="s">
        <v>33</v>
      </c>
      <c r="M60" s="17" t="s">
        <v>33</v>
      </c>
    </row>
    <row r="61" spans="1:13" s="2" customFormat="1" ht="15" customHeight="1" thickTop="1" thickBot="1" x14ac:dyDescent="0.3">
      <c r="A61" s="28" t="s">
        <v>83</v>
      </c>
      <c r="B61" s="23">
        <v>2730</v>
      </c>
      <c r="C61" s="23">
        <v>410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29">
        <v>0</v>
      </c>
      <c r="J61" s="29">
        <v>0</v>
      </c>
      <c r="K61" s="29">
        <v>0</v>
      </c>
      <c r="L61" s="17" t="s">
        <v>33</v>
      </c>
      <c r="M61" s="17" t="s">
        <v>33</v>
      </c>
    </row>
    <row r="62" spans="1:13" s="2" customFormat="1" ht="15" customHeight="1" thickTop="1" thickBot="1" x14ac:dyDescent="0.3">
      <c r="A62" s="30" t="s">
        <v>84</v>
      </c>
      <c r="B62" s="13">
        <v>2800</v>
      </c>
      <c r="C62" s="13">
        <v>420</v>
      </c>
      <c r="D62" s="16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6">
        <v>0</v>
      </c>
      <c r="J62" s="16">
        <v>0</v>
      </c>
      <c r="K62" s="16">
        <v>0</v>
      </c>
      <c r="L62" s="17" t="s">
        <v>33</v>
      </c>
      <c r="M62" s="17" t="s">
        <v>33</v>
      </c>
    </row>
    <row r="63" spans="1:13" s="2" customFormat="1" ht="15" customHeight="1" thickTop="1" thickBot="1" x14ac:dyDescent="0.3">
      <c r="A63" s="13" t="s">
        <v>85</v>
      </c>
      <c r="B63" s="13">
        <v>3000</v>
      </c>
      <c r="C63" s="13">
        <v>430</v>
      </c>
      <c r="D63" s="15">
        <f>D64+D78</f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5">
        <f>I64+I78</f>
        <v>0</v>
      </c>
      <c r="J63" s="15">
        <f>J64+J78</f>
        <v>0</v>
      </c>
      <c r="K63" s="15">
        <v>0</v>
      </c>
      <c r="L63" s="17" t="s">
        <v>33</v>
      </c>
      <c r="M63" s="17" t="s">
        <v>33</v>
      </c>
    </row>
    <row r="64" spans="1:13" s="2" customFormat="1" ht="15" customHeight="1" thickTop="1" thickBot="1" x14ac:dyDescent="0.3">
      <c r="A64" s="21" t="s">
        <v>86</v>
      </c>
      <c r="B64" s="13">
        <v>3100</v>
      </c>
      <c r="C64" s="13">
        <v>440</v>
      </c>
      <c r="D64" s="15">
        <f>D65+D66+D69+D72+D76+D77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5">
        <f>I65+I66+I69+I72+I76+I78</f>
        <v>0</v>
      </c>
      <c r="J64" s="15">
        <f>J65+J66+J69+J72+J76+J77</f>
        <v>0</v>
      </c>
      <c r="K64" s="15">
        <v>0</v>
      </c>
      <c r="L64" s="17" t="s">
        <v>33</v>
      </c>
      <c r="M64" s="17" t="s">
        <v>33</v>
      </c>
    </row>
    <row r="65" spans="1:13" s="2" customFormat="1" ht="15" customHeight="1" thickTop="1" thickBot="1" x14ac:dyDescent="0.3">
      <c r="A65" s="28" t="s">
        <v>87</v>
      </c>
      <c r="B65" s="23">
        <v>3110</v>
      </c>
      <c r="C65" s="23">
        <v>450</v>
      </c>
      <c r="D65" s="29"/>
      <c r="E65" s="17" t="s">
        <v>33</v>
      </c>
      <c r="F65" s="17" t="s">
        <v>33</v>
      </c>
      <c r="G65" s="17" t="s">
        <v>33</v>
      </c>
      <c r="H65" s="17" t="s">
        <v>33</v>
      </c>
      <c r="I65" s="29"/>
      <c r="J65" s="29">
        <v>0</v>
      </c>
      <c r="K65" s="29">
        <v>0</v>
      </c>
      <c r="L65" s="17" t="s">
        <v>33</v>
      </c>
      <c r="M65" s="17" t="s">
        <v>33</v>
      </c>
    </row>
    <row r="66" spans="1:13" s="2" customFormat="1" ht="15" customHeight="1" thickTop="1" thickBot="1" x14ac:dyDescent="0.3">
      <c r="A66" s="32" t="s">
        <v>88</v>
      </c>
      <c r="B66" s="23">
        <v>3120</v>
      </c>
      <c r="C66" s="23">
        <v>460</v>
      </c>
      <c r="D66" s="29">
        <f>SUM(D67:D68)</f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24">
        <f>SUM(I67:I68)</f>
        <v>0</v>
      </c>
      <c r="J66" s="24">
        <v>0</v>
      </c>
      <c r="K66" s="24">
        <v>0</v>
      </c>
      <c r="L66" s="17" t="s">
        <v>33</v>
      </c>
      <c r="M66" s="17" t="s">
        <v>33</v>
      </c>
    </row>
    <row r="67" spans="1:13" s="2" customFormat="1" ht="15" customHeight="1" thickTop="1" thickBot="1" x14ac:dyDescent="0.3">
      <c r="A67" s="25" t="s">
        <v>89</v>
      </c>
      <c r="B67" s="46">
        <v>3121</v>
      </c>
      <c r="C67" s="46">
        <v>470</v>
      </c>
      <c r="D67" s="26"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26">
        <v>0</v>
      </c>
      <c r="J67" s="26">
        <v>0</v>
      </c>
      <c r="K67" s="26">
        <v>0</v>
      </c>
      <c r="L67" s="17" t="s">
        <v>33</v>
      </c>
      <c r="M67" s="17" t="s">
        <v>33</v>
      </c>
    </row>
    <row r="68" spans="1:13" s="2" customFormat="1" ht="15" customHeight="1" thickTop="1" thickBot="1" x14ac:dyDescent="0.3">
      <c r="A68" s="25" t="s">
        <v>90</v>
      </c>
      <c r="B68" s="46">
        <v>3122</v>
      </c>
      <c r="C68" s="46">
        <v>480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26">
        <v>0</v>
      </c>
      <c r="J68" s="26">
        <v>0</v>
      </c>
      <c r="K68" s="26">
        <v>0</v>
      </c>
      <c r="L68" s="17" t="s">
        <v>33</v>
      </c>
      <c r="M68" s="17" t="s">
        <v>33</v>
      </c>
    </row>
    <row r="69" spans="1:13" s="2" customFormat="1" ht="15" customHeight="1" thickTop="1" thickBot="1" x14ac:dyDescent="0.3">
      <c r="A69" s="22" t="s">
        <v>91</v>
      </c>
      <c r="B69" s="23">
        <v>3130</v>
      </c>
      <c r="C69" s="23">
        <v>490</v>
      </c>
      <c r="D69" s="24">
        <f>SUM(D70:D71)</f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24">
        <f>SUM(I70:I71)</f>
        <v>0</v>
      </c>
      <c r="J69" s="24">
        <v>0</v>
      </c>
      <c r="K69" s="24">
        <v>0</v>
      </c>
      <c r="L69" s="17" t="s">
        <v>33</v>
      </c>
      <c r="M69" s="17" t="s">
        <v>33</v>
      </c>
    </row>
    <row r="70" spans="1:13" s="2" customFormat="1" ht="15" customHeight="1" thickTop="1" thickBot="1" x14ac:dyDescent="0.3">
      <c r="A70" s="25" t="s">
        <v>92</v>
      </c>
      <c r="B70" s="46">
        <v>3131</v>
      </c>
      <c r="C70" s="23">
        <v>500</v>
      </c>
      <c r="D70" s="26"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26">
        <v>0</v>
      </c>
      <c r="J70" s="26">
        <v>0</v>
      </c>
      <c r="K70" s="26">
        <v>0</v>
      </c>
      <c r="L70" s="17" t="s">
        <v>33</v>
      </c>
      <c r="M70" s="17" t="s">
        <v>33</v>
      </c>
    </row>
    <row r="71" spans="1:13" s="2" customFormat="1" ht="15" customHeight="1" thickTop="1" thickBot="1" x14ac:dyDescent="0.3">
      <c r="A71" s="25" t="s">
        <v>93</v>
      </c>
      <c r="B71" s="46">
        <v>3132</v>
      </c>
      <c r="C71" s="46">
        <v>510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26">
        <v>0</v>
      </c>
      <c r="J71" s="26">
        <v>0</v>
      </c>
      <c r="K71" s="26">
        <v>0</v>
      </c>
      <c r="L71" s="17" t="s">
        <v>33</v>
      </c>
      <c r="M71" s="17" t="s">
        <v>33</v>
      </c>
    </row>
    <row r="72" spans="1:13" s="2" customFormat="1" ht="15" customHeight="1" thickTop="1" thickBot="1" x14ac:dyDescent="0.3">
      <c r="A72" s="22" t="s">
        <v>94</v>
      </c>
      <c r="B72" s="23">
        <v>3140</v>
      </c>
      <c r="C72" s="23">
        <v>520</v>
      </c>
      <c r="D72" s="24">
        <f>SUM(D73:D75)</f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24">
        <f>SUM(I73:I75)</f>
        <v>0</v>
      </c>
      <c r="J72" s="24">
        <v>0</v>
      </c>
      <c r="K72" s="24">
        <v>0</v>
      </c>
      <c r="L72" s="17" t="s">
        <v>33</v>
      </c>
      <c r="M72" s="17" t="s">
        <v>33</v>
      </c>
    </row>
    <row r="73" spans="1:13" s="2" customFormat="1" ht="15" customHeight="1" thickTop="1" thickBot="1" x14ac:dyDescent="0.3">
      <c r="A73" s="21" t="s">
        <v>143</v>
      </c>
      <c r="B73" s="46">
        <v>3141</v>
      </c>
      <c r="C73" s="46">
        <v>530</v>
      </c>
      <c r="D73" s="26"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26">
        <v>0</v>
      </c>
      <c r="J73" s="26">
        <v>0</v>
      </c>
      <c r="K73" s="26">
        <v>0</v>
      </c>
      <c r="L73" s="17" t="s">
        <v>33</v>
      </c>
      <c r="M73" s="17" t="s">
        <v>33</v>
      </c>
    </row>
    <row r="74" spans="1:13" s="2" customFormat="1" ht="15" customHeight="1" thickTop="1" thickBot="1" x14ac:dyDescent="0.3">
      <c r="A74" s="21" t="s">
        <v>144</v>
      </c>
      <c r="B74" s="46">
        <v>3142</v>
      </c>
      <c r="C74" s="46">
        <v>540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26">
        <v>0</v>
      </c>
      <c r="J74" s="26">
        <v>0</v>
      </c>
      <c r="K74" s="26">
        <v>0</v>
      </c>
      <c r="L74" s="17" t="s">
        <v>33</v>
      </c>
      <c r="M74" s="17" t="s">
        <v>33</v>
      </c>
    </row>
    <row r="75" spans="1:13" s="2" customFormat="1" ht="15" customHeight="1" thickTop="1" thickBot="1" x14ac:dyDescent="0.3">
      <c r="A75" s="21" t="s">
        <v>145</v>
      </c>
      <c r="B75" s="46">
        <v>3143</v>
      </c>
      <c r="C75" s="46">
        <v>550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26">
        <v>0</v>
      </c>
      <c r="J75" s="26">
        <v>0</v>
      </c>
      <c r="K75" s="26">
        <v>0</v>
      </c>
      <c r="L75" s="17" t="s">
        <v>33</v>
      </c>
      <c r="M75" s="17" t="s">
        <v>33</v>
      </c>
    </row>
    <row r="76" spans="1:13" s="2" customFormat="1" ht="15" customHeight="1" thickTop="1" thickBot="1" x14ac:dyDescent="0.3">
      <c r="A76" s="22" t="s">
        <v>95</v>
      </c>
      <c r="B76" s="23">
        <v>3150</v>
      </c>
      <c r="C76" s="23">
        <v>560</v>
      </c>
      <c r="D76" s="29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29">
        <v>0</v>
      </c>
      <c r="J76" s="29">
        <v>0</v>
      </c>
      <c r="K76" s="29">
        <v>0</v>
      </c>
      <c r="L76" s="17" t="s">
        <v>33</v>
      </c>
      <c r="M76" s="17" t="s">
        <v>33</v>
      </c>
    </row>
    <row r="77" spans="1:13" s="2" customFormat="1" ht="15" customHeight="1" thickTop="1" thickBot="1" x14ac:dyDescent="0.3">
      <c r="A77" s="22" t="s">
        <v>96</v>
      </c>
      <c r="B77" s="23">
        <v>3160</v>
      </c>
      <c r="C77" s="23">
        <v>570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29">
        <v>0</v>
      </c>
      <c r="J77" s="29">
        <v>0</v>
      </c>
      <c r="K77" s="29">
        <v>0</v>
      </c>
      <c r="L77" s="17" t="s">
        <v>33</v>
      </c>
      <c r="M77" s="17" t="s">
        <v>33</v>
      </c>
    </row>
    <row r="78" spans="1:13" s="2" customFormat="1" ht="15" customHeight="1" thickTop="1" thickBot="1" x14ac:dyDescent="0.3">
      <c r="A78" s="21" t="s">
        <v>97</v>
      </c>
      <c r="B78" s="13">
        <v>3200</v>
      </c>
      <c r="C78" s="13">
        <v>580</v>
      </c>
      <c r="D78" s="15">
        <f>SUM(D79:D81)</f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5">
        <f>SUM(I79:I81)</f>
        <v>0</v>
      </c>
      <c r="J78" s="15">
        <v>0</v>
      </c>
      <c r="K78" s="15">
        <v>0</v>
      </c>
      <c r="L78" s="17" t="s">
        <v>33</v>
      </c>
      <c r="M78" s="17" t="s">
        <v>33</v>
      </c>
    </row>
    <row r="79" spans="1:13" s="2" customFormat="1" ht="15" customHeight="1" thickTop="1" thickBot="1" x14ac:dyDescent="0.3">
      <c r="A79" s="28" t="s">
        <v>98</v>
      </c>
      <c r="B79" s="23">
        <v>3210</v>
      </c>
      <c r="C79" s="23">
        <v>590</v>
      </c>
      <c r="D79" s="29"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29">
        <v>0</v>
      </c>
      <c r="J79" s="29">
        <v>0</v>
      </c>
      <c r="K79" s="29">
        <v>0</v>
      </c>
      <c r="L79" s="17" t="s">
        <v>33</v>
      </c>
      <c r="M79" s="17" t="s">
        <v>33</v>
      </c>
    </row>
    <row r="80" spans="1:13" s="2" customFormat="1" ht="33" customHeight="1" thickTop="1" thickBot="1" x14ac:dyDescent="0.3">
      <c r="A80" s="28" t="s">
        <v>99</v>
      </c>
      <c r="B80" s="23">
        <v>3220</v>
      </c>
      <c r="C80" s="23">
        <v>600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29">
        <v>0</v>
      </c>
      <c r="J80" s="29">
        <v>0</v>
      </c>
      <c r="K80" s="29">
        <v>0</v>
      </c>
      <c r="L80" s="17" t="s">
        <v>33</v>
      </c>
      <c r="M80" s="17" t="s">
        <v>33</v>
      </c>
    </row>
    <row r="81" spans="1:13" s="2" customFormat="1" ht="33" customHeight="1" thickTop="1" thickBot="1" x14ac:dyDescent="0.3">
      <c r="A81" s="22" t="s">
        <v>100</v>
      </c>
      <c r="B81" s="23">
        <v>3230</v>
      </c>
      <c r="C81" s="23">
        <v>610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29">
        <v>0</v>
      </c>
      <c r="J81" s="29">
        <v>0</v>
      </c>
      <c r="K81" s="29">
        <v>0</v>
      </c>
      <c r="L81" s="17" t="s">
        <v>33</v>
      </c>
      <c r="M81" s="17" t="s">
        <v>33</v>
      </c>
    </row>
    <row r="82" spans="1:13" s="2" customFormat="1" ht="15" customHeight="1" thickTop="1" thickBot="1" x14ac:dyDescent="0.3">
      <c r="A82" s="28" t="s">
        <v>101</v>
      </c>
      <c r="B82" s="23">
        <v>3240</v>
      </c>
      <c r="C82" s="23">
        <v>620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29">
        <v>0</v>
      </c>
      <c r="J82" s="29">
        <v>0</v>
      </c>
      <c r="K82" s="29">
        <v>0</v>
      </c>
      <c r="L82" s="17" t="s">
        <v>33</v>
      </c>
      <c r="M82" s="17" t="s">
        <v>33</v>
      </c>
    </row>
    <row r="83" spans="1:13" s="2" customFormat="1" ht="15" customHeight="1" thickTop="1" thickBot="1" x14ac:dyDescent="0.3">
      <c r="A83" s="13" t="s">
        <v>102</v>
      </c>
      <c r="B83" s="13">
        <v>4100</v>
      </c>
      <c r="C83" s="13">
        <v>630</v>
      </c>
      <c r="D83" s="68">
        <f>D84</f>
        <v>0</v>
      </c>
      <c r="E83" s="69" t="s">
        <v>33</v>
      </c>
      <c r="F83" s="69" t="s">
        <v>33</v>
      </c>
      <c r="G83" s="69" t="s">
        <v>33</v>
      </c>
      <c r="H83" s="69" t="s">
        <v>33</v>
      </c>
      <c r="I83" s="68">
        <f>I84</f>
        <v>0</v>
      </c>
      <c r="J83" s="68">
        <v>0</v>
      </c>
      <c r="K83" s="68">
        <v>0</v>
      </c>
      <c r="L83" s="69" t="s">
        <v>33</v>
      </c>
      <c r="M83" s="69" t="s">
        <v>33</v>
      </c>
    </row>
    <row r="84" spans="1:13" s="2" customFormat="1" ht="15" customHeight="1" thickTop="1" thickBot="1" x14ac:dyDescent="0.3">
      <c r="A84" s="22" t="s">
        <v>103</v>
      </c>
      <c r="B84" s="23">
        <v>4110</v>
      </c>
      <c r="C84" s="23">
        <v>640</v>
      </c>
      <c r="D84" s="70">
        <f>SUM(D85:D87)</f>
        <v>0</v>
      </c>
      <c r="E84" s="69" t="s">
        <v>33</v>
      </c>
      <c r="F84" s="69" t="s">
        <v>33</v>
      </c>
      <c r="G84" s="69" t="s">
        <v>33</v>
      </c>
      <c r="H84" s="69" t="s">
        <v>33</v>
      </c>
      <c r="I84" s="70">
        <f>SUM(I85:I87)</f>
        <v>0</v>
      </c>
      <c r="J84" s="70">
        <v>0</v>
      </c>
      <c r="K84" s="70">
        <v>0</v>
      </c>
      <c r="L84" s="69" t="s">
        <v>33</v>
      </c>
      <c r="M84" s="69" t="s">
        <v>33</v>
      </c>
    </row>
    <row r="85" spans="1:13" s="2" customFormat="1" ht="15" customHeight="1" thickTop="1" thickBot="1" x14ac:dyDescent="0.3">
      <c r="A85" s="25" t="s">
        <v>104</v>
      </c>
      <c r="B85" s="46">
        <v>4111</v>
      </c>
      <c r="C85" s="46">
        <v>650</v>
      </c>
      <c r="D85" s="71">
        <v>0</v>
      </c>
      <c r="E85" s="69" t="s">
        <v>33</v>
      </c>
      <c r="F85" s="69" t="s">
        <v>33</v>
      </c>
      <c r="G85" s="69" t="s">
        <v>33</v>
      </c>
      <c r="H85" s="69" t="s">
        <v>33</v>
      </c>
      <c r="I85" s="71">
        <v>0</v>
      </c>
      <c r="J85" s="71">
        <v>0</v>
      </c>
      <c r="K85" s="71">
        <v>0</v>
      </c>
      <c r="L85" s="69" t="s">
        <v>33</v>
      </c>
      <c r="M85" s="69" t="s">
        <v>33</v>
      </c>
    </row>
    <row r="86" spans="1:13" s="2" customFormat="1" ht="15" customHeight="1" thickTop="1" thickBot="1" x14ac:dyDescent="0.3">
      <c r="A86" s="25" t="s">
        <v>105</v>
      </c>
      <c r="B86" s="46">
        <v>4112</v>
      </c>
      <c r="C86" s="46">
        <v>660</v>
      </c>
      <c r="D86" s="71">
        <v>0</v>
      </c>
      <c r="E86" s="69" t="s">
        <v>33</v>
      </c>
      <c r="F86" s="69" t="s">
        <v>33</v>
      </c>
      <c r="G86" s="69" t="s">
        <v>33</v>
      </c>
      <c r="H86" s="69" t="s">
        <v>33</v>
      </c>
      <c r="I86" s="71">
        <v>0</v>
      </c>
      <c r="J86" s="71">
        <v>0</v>
      </c>
      <c r="K86" s="71">
        <v>0</v>
      </c>
      <c r="L86" s="69" t="s">
        <v>33</v>
      </c>
      <c r="M86" s="69" t="s">
        <v>33</v>
      </c>
    </row>
    <row r="87" spans="1:13" s="2" customFormat="1" ht="15" customHeight="1" thickTop="1" thickBot="1" x14ac:dyDescent="0.3">
      <c r="A87" s="25" t="s">
        <v>117</v>
      </c>
      <c r="B87" s="46">
        <v>4113</v>
      </c>
      <c r="C87" s="46">
        <v>670</v>
      </c>
      <c r="D87" s="71">
        <v>0</v>
      </c>
      <c r="E87" s="69" t="s">
        <v>33</v>
      </c>
      <c r="F87" s="69" t="s">
        <v>33</v>
      </c>
      <c r="G87" s="69" t="s">
        <v>33</v>
      </c>
      <c r="H87" s="69" t="s">
        <v>33</v>
      </c>
      <c r="I87" s="71">
        <v>0</v>
      </c>
      <c r="J87" s="71">
        <v>0</v>
      </c>
      <c r="K87" s="71">
        <v>0</v>
      </c>
      <c r="L87" s="69" t="s">
        <v>33</v>
      </c>
      <c r="M87" s="69" t="s">
        <v>33</v>
      </c>
    </row>
    <row r="88" spans="1:13" s="2" customFormat="1" ht="15" customHeight="1" thickTop="1" thickBot="1" x14ac:dyDescent="0.3">
      <c r="A88" s="13" t="s">
        <v>106</v>
      </c>
      <c r="B88" s="13">
        <v>4200</v>
      </c>
      <c r="C88" s="13">
        <v>680</v>
      </c>
      <c r="D88" s="68">
        <f>D89</f>
        <v>0</v>
      </c>
      <c r="E88" s="69" t="s">
        <v>33</v>
      </c>
      <c r="F88" s="69" t="s">
        <v>33</v>
      </c>
      <c r="G88" s="69" t="s">
        <v>33</v>
      </c>
      <c r="H88" s="69" t="s">
        <v>33</v>
      </c>
      <c r="I88" s="68">
        <f>I89</f>
        <v>0</v>
      </c>
      <c r="J88" s="68">
        <v>0</v>
      </c>
      <c r="K88" s="68">
        <v>0</v>
      </c>
      <c r="L88" s="69" t="s">
        <v>33</v>
      </c>
      <c r="M88" s="69" t="s">
        <v>33</v>
      </c>
    </row>
    <row r="89" spans="1:13" s="2" customFormat="1" ht="15" customHeight="1" thickTop="1" thickBot="1" x14ac:dyDescent="0.3">
      <c r="A89" s="22" t="s">
        <v>107</v>
      </c>
      <c r="B89" s="23">
        <v>4210</v>
      </c>
      <c r="C89" s="23">
        <v>690</v>
      </c>
      <c r="D89" s="70">
        <v>0</v>
      </c>
      <c r="E89" s="69" t="s">
        <v>33</v>
      </c>
      <c r="F89" s="69" t="s">
        <v>33</v>
      </c>
      <c r="G89" s="69" t="s">
        <v>33</v>
      </c>
      <c r="H89" s="69" t="s">
        <v>33</v>
      </c>
      <c r="I89" s="70">
        <v>0</v>
      </c>
      <c r="J89" s="70">
        <v>0</v>
      </c>
      <c r="K89" s="70">
        <v>0</v>
      </c>
      <c r="L89" s="69" t="s">
        <v>33</v>
      </c>
      <c r="M89" s="69" t="s">
        <v>33</v>
      </c>
    </row>
    <row r="90" spans="1:13" s="2" customFormat="1" ht="15" customHeight="1" thickTop="1" x14ac:dyDescent="0.25">
      <c r="A90" s="72"/>
      <c r="B90" s="73"/>
      <c r="C90" s="74"/>
      <c r="D90" s="75"/>
      <c r="E90" s="75"/>
      <c r="F90" s="75"/>
      <c r="G90" s="75"/>
      <c r="H90" s="75"/>
      <c r="I90" s="75"/>
      <c r="J90" s="75"/>
      <c r="K90" s="76"/>
      <c r="L90" s="75"/>
      <c r="M90" s="3"/>
    </row>
    <row r="91" spans="1:13" s="2" customFormat="1" ht="15" customHeight="1" x14ac:dyDescent="0.25">
      <c r="A91" s="44" t="s">
        <v>108</v>
      </c>
      <c r="B91" s="88"/>
      <c r="C91" s="88"/>
      <c r="D91" s="78"/>
      <c r="E91" s="89" t="s">
        <v>149</v>
      </c>
      <c r="F91" s="89"/>
      <c r="G91" s="89"/>
      <c r="H91" s="89"/>
      <c r="I91" s="78"/>
      <c r="J91" s="78"/>
      <c r="K91" s="78"/>
      <c r="L91" s="78"/>
      <c r="M91" s="78"/>
    </row>
    <row r="92" spans="1:13" s="2" customFormat="1" ht="15" customHeight="1" x14ac:dyDescent="0.25">
      <c r="A92" s="78"/>
      <c r="B92" s="86" t="s">
        <v>109</v>
      </c>
      <c r="C92" s="86"/>
      <c r="D92" s="78"/>
      <c r="E92" s="87" t="s">
        <v>110</v>
      </c>
      <c r="F92" s="87"/>
      <c r="G92" s="87"/>
      <c r="H92" s="3"/>
      <c r="I92" s="78"/>
      <c r="J92" s="78"/>
      <c r="K92" s="78"/>
      <c r="L92" s="78"/>
      <c r="M92" s="78"/>
    </row>
    <row r="93" spans="1:13" s="2" customFormat="1" ht="15" customHeight="1" x14ac:dyDescent="0.25">
      <c r="A93" s="44" t="s">
        <v>111</v>
      </c>
      <c r="B93" s="88"/>
      <c r="C93" s="88"/>
      <c r="D93" s="78"/>
      <c r="E93" s="89" t="s">
        <v>112</v>
      </c>
      <c r="F93" s="89"/>
      <c r="G93" s="89"/>
      <c r="H93" s="89"/>
      <c r="I93" s="78"/>
      <c r="J93" s="78"/>
      <c r="K93" s="78"/>
      <c r="L93" s="78"/>
      <c r="M93" s="78"/>
    </row>
    <row r="94" spans="1:13" s="2" customFormat="1" ht="15" customHeight="1" x14ac:dyDescent="0.25">
      <c r="A94" s="78"/>
      <c r="B94" s="86" t="s">
        <v>109</v>
      </c>
      <c r="C94" s="86"/>
      <c r="D94" s="78"/>
      <c r="E94" s="87" t="s">
        <v>110</v>
      </c>
      <c r="F94" s="87"/>
      <c r="G94" s="87"/>
      <c r="H94" s="3"/>
      <c r="I94" s="78"/>
      <c r="J94" s="78"/>
      <c r="K94" s="78"/>
      <c r="L94" s="78"/>
      <c r="M94" s="78"/>
    </row>
    <row r="95" spans="1:13" s="1" customForma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s="1" customForma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</sheetData>
  <mergeCells count="37">
    <mergeCell ref="B8:I8"/>
    <mergeCell ref="L8:M8"/>
    <mergeCell ref="B9:I9"/>
    <mergeCell ref="L9:M9"/>
    <mergeCell ref="A10:C10"/>
    <mergeCell ref="E10:I10"/>
    <mergeCell ref="H1:L2"/>
    <mergeCell ref="A3:L3"/>
    <mergeCell ref="A4:L4"/>
    <mergeCell ref="A5:C5"/>
    <mergeCell ref="A6:L6"/>
    <mergeCell ref="A11:C11"/>
    <mergeCell ref="E11:L11"/>
    <mergeCell ref="A12:C12"/>
    <mergeCell ref="E12:L12"/>
    <mergeCell ref="A13:C13"/>
    <mergeCell ref="B7:I7"/>
    <mergeCell ref="L7:M7"/>
    <mergeCell ref="E13:L13"/>
    <mergeCell ref="B92:C92"/>
    <mergeCell ref="E92:G92"/>
    <mergeCell ref="B93:C93"/>
    <mergeCell ref="E93:H93"/>
    <mergeCell ref="A16:A18"/>
    <mergeCell ref="B94:C94"/>
    <mergeCell ref="E94:G94"/>
    <mergeCell ref="H16:H18"/>
    <mergeCell ref="I16:J17"/>
    <mergeCell ref="K16:K18"/>
    <mergeCell ref="L16:M17"/>
    <mergeCell ref="B91:C91"/>
    <mergeCell ref="E91:H91"/>
    <mergeCell ref="B16:B18"/>
    <mergeCell ref="C16:C18"/>
    <mergeCell ref="D16:D18"/>
    <mergeCell ref="E16:F17"/>
    <mergeCell ref="G16:G18"/>
  </mergeCells>
  <pageMargins left="0.39370078740157483" right="0.39370078740157483" top="0.19685039370078741" bottom="0.19685039370078741" header="0.51181102362204722" footer="0.51181102362204722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2"/>
  <sheetViews>
    <sheetView zoomScale="90" zoomScaleNormal="90" workbookViewId="0">
      <selection activeCell="A4" sqref="A4"/>
    </sheetView>
  </sheetViews>
  <sheetFormatPr defaultRowHeight="15.75" x14ac:dyDescent="0.25"/>
  <cols>
    <col min="1" max="1" width="71.28515625" style="42" customWidth="1"/>
    <col min="2" max="2" width="11.7109375" style="42" customWidth="1"/>
    <col min="3" max="3" width="8.7109375" style="42" customWidth="1"/>
    <col min="4" max="4" width="15.28515625" style="42" customWidth="1"/>
    <col min="5" max="5" width="14" style="42" customWidth="1"/>
    <col min="6" max="6" width="12" style="42" customWidth="1"/>
    <col min="7" max="7" width="14.28515625" style="42" customWidth="1"/>
    <col min="8" max="8" width="11.7109375" style="42" customWidth="1"/>
    <col min="9" max="9" width="17.42578125" style="42" customWidth="1"/>
    <col min="10" max="10" width="13.42578125" style="42" customWidth="1"/>
    <col min="11" max="11" width="12.7109375" style="42" customWidth="1"/>
    <col min="12" max="12" width="22.85546875" style="42" customWidth="1"/>
    <col min="13" max="15" width="9.140625" style="42"/>
    <col min="16" max="16" width="12.85546875" style="42" customWidth="1"/>
    <col min="17" max="17" width="11" style="42" bestFit="1" customWidth="1"/>
    <col min="18" max="18" width="14.140625" style="1" customWidth="1"/>
    <col min="19" max="23" width="9.140625" style="1"/>
  </cols>
  <sheetData>
    <row r="1" spans="1:17" s="1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" customForma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1" customFormat="1" ht="19.5" customHeight="1" x14ac:dyDescent="0.25">
      <c r="A3" s="3"/>
      <c r="B3" s="3"/>
      <c r="C3" s="3"/>
      <c r="D3" s="3"/>
      <c r="E3" s="3"/>
      <c r="F3" s="3"/>
      <c r="G3" s="3"/>
      <c r="H3" s="3"/>
      <c r="I3" s="102" t="s">
        <v>136</v>
      </c>
      <c r="J3" s="102"/>
      <c r="K3" s="102"/>
      <c r="L3" s="102"/>
      <c r="M3" s="102"/>
      <c r="N3" s="102"/>
      <c r="O3" s="102"/>
      <c r="P3" s="102"/>
      <c r="Q3" s="102"/>
    </row>
    <row r="4" spans="1:17" s="1" customFormat="1" ht="32.25" customHeight="1" x14ac:dyDescent="0.25">
      <c r="A4" s="3"/>
      <c r="B4" s="3"/>
      <c r="C4" s="3"/>
      <c r="D4" s="3"/>
      <c r="E4" s="3"/>
      <c r="F4" s="3"/>
      <c r="G4" s="3"/>
      <c r="H4" s="3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1" customFormat="1" ht="22.5" customHeight="1" x14ac:dyDescent="0.25">
      <c r="A5" s="98" t="s">
        <v>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s="1" customFormat="1" x14ac:dyDescent="0.25">
      <c r="A6" s="110" t="s">
        <v>139</v>
      </c>
      <c r="B6" s="110"/>
      <c r="C6" s="110"/>
      <c r="D6" s="110"/>
      <c r="E6" s="110"/>
      <c r="F6" s="110"/>
      <c r="G6" s="110"/>
      <c r="H6" s="110"/>
      <c r="I6" s="110"/>
      <c r="J6" s="4"/>
      <c r="K6" s="5"/>
      <c r="L6" s="5"/>
      <c r="M6" s="6" t="str">
        <f>IF('[1]Ф 4.1 0611010'!$F$7=1,'[1]Ф 4.1 0611010'!D2603,"")</f>
        <v/>
      </c>
      <c r="N6" s="6"/>
      <c r="O6" s="6"/>
      <c r="P6" s="6"/>
      <c r="Q6" s="6"/>
    </row>
    <row r="7" spans="1:17" s="1" customFormat="1" x14ac:dyDescent="0.25">
      <c r="A7" s="98" t="s">
        <v>152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7" s="1" customFormat="1" ht="15" customHeight="1" x14ac:dyDescent="0.25">
      <c r="A8" s="49" t="s">
        <v>5</v>
      </c>
      <c r="B8" s="100" t="s">
        <v>147</v>
      </c>
      <c r="C8" s="100"/>
      <c r="D8" s="100"/>
      <c r="E8" s="100"/>
      <c r="F8" s="100"/>
      <c r="G8" s="100"/>
      <c r="H8" s="100"/>
      <c r="I8" s="100"/>
      <c r="J8" s="100"/>
      <c r="K8" s="100"/>
      <c r="L8" s="111" t="s">
        <v>6</v>
      </c>
      <c r="M8" s="111"/>
      <c r="N8" s="60"/>
      <c r="O8" s="3"/>
      <c r="P8" s="112">
        <v>25675242</v>
      </c>
      <c r="Q8" s="112"/>
    </row>
    <row r="9" spans="1:17" s="1" customFormat="1" ht="15" customHeight="1" x14ac:dyDescent="0.25">
      <c r="A9" s="7" t="s">
        <v>7</v>
      </c>
      <c r="B9" s="97" t="s">
        <v>140</v>
      </c>
      <c r="C9" s="97"/>
      <c r="D9" s="97"/>
      <c r="E9" s="97"/>
      <c r="F9" s="97"/>
      <c r="G9" s="97"/>
      <c r="H9" s="97"/>
      <c r="I9" s="97"/>
      <c r="J9" s="97"/>
      <c r="K9" s="97"/>
      <c r="L9" s="111" t="s">
        <v>9</v>
      </c>
      <c r="M9" s="111"/>
      <c r="N9" s="8"/>
      <c r="O9" s="3"/>
      <c r="P9" s="113">
        <v>561010000</v>
      </c>
      <c r="Q9" s="113"/>
    </row>
    <row r="10" spans="1:17" s="1" customFormat="1" ht="15" customHeight="1" x14ac:dyDescent="0.25">
      <c r="A10" s="7" t="s">
        <v>10</v>
      </c>
      <c r="B10" s="97" t="s">
        <v>11</v>
      </c>
      <c r="C10" s="97"/>
      <c r="D10" s="97"/>
      <c r="E10" s="97"/>
      <c r="F10" s="97"/>
      <c r="G10" s="97"/>
      <c r="H10" s="97"/>
      <c r="I10" s="97"/>
      <c r="J10" s="97"/>
      <c r="K10" s="97"/>
      <c r="L10" s="89" t="s">
        <v>12</v>
      </c>
      <c r="M10" s="89"/>
      <c r="N10" s="8"/>
      <c r="O10" s="3"/>
      <c r="P10" s="113">
        <v>420</v>
      </c>
      <c r="Q10" s="113"/>
    </row>
    <row r="11" spans="1:17" s="1" customFormat="1" ht="15" customHeight="1" x14ac:dyDescent="0.25">
      <c r="A11" s="83" t="s">
        <v>116</v>
      </c>
      <c r="B11" s="83"/>
      <c r="C11" s="83"/>
      <c r="D11" s="83"/>
      <c r="E11" s="114">
        <v>350</v>
      </c>
      <c r="F11" s="114"/>
      <c r="G11" s="108" t="s">
        <v>14</v>
      </c>
      <c r="H11" s="108"/>
      <c r="I11" s="108"/>
      <c r="J11" s="108"/>
      <c r="K11" s="108"/>
      <c r="L11" s="108"/>
      <c r="M11" s="108"/>
      <c r="N11" s="108"/>
      <c r="O11" s="9"/>
      <c r="P11" s="9"/>
      <c r="Q11" s="9"/>
    </row>
    <row r="12" spans="1:17" s="1" customFormat="1" ht="15" customHeight="1" x14ac:dyDescent="0.25">
      <c r="A12" s="83" t="s">
        <v>15</v>
      </c>
      <c r="B12" s="83"/>
      <c r="C12" s="83"/>
      <c r="D12" s="83"/>
      <c r="E12" s="107"/>
      <c r="F12" s="107"/>
      <c r="G12" s="106" t="str">
        <f>IF(E12&gt;0,VLOOKUP(E12,'[1]Ф 4.1 0611010'!B$1:C$65536,2,FALSE),"")</f>
        <v/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s="1" customFormat="1" ht="15.75" customHeight="1" x14ac:dyDescent="0.25">
      <c r="A13" s="83" t="s">
        <v>17</v>
      </c>
      <c r="B13" s="83"/>
      <c r="C13" s="83"/>
      <c r="D13" s="83"/>
      <c r="E13" s="105" t="s">
        <v>148</v>
      </c>
      <c r="F13" s="10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1:17" s="1" customFormat="1" ht="59.25" customHeight="1" x14ac:dyDescent="0.25">
      <c r="A14" s="83" t="s">
        <v>18</v>
      </c>
      <c r="B14" s="83"/>
      <c r="C14" s="83"/>
      <c r="D14" s="83"/>
      <c r="E14" s="107" t="s">
        <v>114</v>
      </c>
      <c r="F14" s="107"/>
      <c r="G14" s="108" t="s">
        <v>115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s="1" customFormat="1" ht="16.5" customHeight="1" x14ac:dyDescent="0.25">
      <c r="A15" s="10" t="s">
        <v>150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16.5" thickBot="1" x14ac:dyDescent="0.3">
      <c r="A16" s="11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s="1" customFormat="1" ht="59.25" customHeight="1" thickTop="1" thickBot="1" x14ac:dyDescent="0.3">
      <c r="A17" s="109" t="s">
        <v>20</v>
      </c>
      <c r="B17" s="109" t="s">
        <v>118</v>
      </c>
      <c r="C17" s="109" t="s">
        <v>22</v>
      </c>
      <c r="D17" s="109" t="s">
        <v>119</v>
      </c>
      <c r="E17" s="109" t="s">
        <v>24</v>
      </c>
      <c r="F17" s="109"/>
      <c r="G17" s="109" t="s">
        <v>25</v>
      </c>
      <c r="H17" s="109" t="s">
        <v>120</v>
      </c>
      <c r="I17" s="109" t="s">
        <v>121</v>
      </c>
      <c r="J17" s="109" t="s">
        <v>27</v>
      </c>
      <c r="K17" s="109"/>
      <c r="L17" s="109"/>
      <c r="M17" s="109"/>
      <c r="N17" s="109" t="s">
        <v>28</v>
      </c>
      <c r="O17" s="109"/>
      <c r="P17" s="109" t="s">
        <v>29</v>
      </c>
      <c r="Q17" s="109"/>
    </row>
    <row r="18" spans="1:17" s="1" customFormat="1" ht="17.25" customHeight="1" thickTop="1" thickBot="1" x14ac:dyDescent="0.3">
      <c r="A18" s="109"/>
      <c r="B18" s="109"/>
      <c r="C18" s="109"/>
      <c r="D18" s="109"/>
      <c r="E18" s="109" t="s">
        <v>30</v>
      </c>
      <c r="F18" s="109" t="s">
        <v>31</v>
      </c>
      <c r="G18" s="109"/>
      <c r="H18" s="109"/>
      <c r="I18" s="109"/>
      <c r="J18" s="109" t="s">
        <v>30</v>
      </c>
      <c r="K18" s="109" t="s">
        <v>122</v>
      </c>
      <c r="L18" s="109"/>
      <c r="M18" s="109"/>
      <c r="N18" s="109" t="s">
        <v>30</v>
      </c>
      <c r="O18" s="109" t="s">
        <v>123</v>
      </c>
      <c r="P18" s="109"/>
      <c r="Q18" s="109"/>
    </row>
    <row r="19" spans="1:17" s="1" customFormat="1" ht="51.75" customHeight="1" thickTop="1" thickBot="1" x14ac:dyDescent="0.3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 t="s">
        <v>124</v>
      </c>
      <c r="L19" s="109" t="s">
        <v>125</v>
      </c>
      <c r="M19" s="109"/>
      <c r="N19" s="109"/>
      <c r="O19" s="109"/>
      <c r="P19" s="109" t="s">
        <v>30</v>
      </c>
      <c r="Q19" s="109" t="s">
        <v>126</v>
      </c>
    </row>
    <row r="20" spans="1:17" s="1" customFormat="1" ht="143.25" thickTop="1" thickBot="1" x14ac:dyDescent="0.3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50" t="s">
        <v>30</v>
      </c>
      <c r="M20" s="50" t="s">
        <v>127</v>
      </c>
      <c r="N20" s="109"/>
      <c r="O20" s="109"/>
      <c r="P20" s="109"/>
      <c r="Q20" s="109"/>
    </row>
    <row r="21" spans="1:17" s="1" customFormat="1" ht="17.25" thickTop="1" thickBot="1" x14ac:dyDescent="0.3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  <c r="L21" s="12">
        <v>12</v>
      </c>
      <c r="M21" s="12">
        <v>13</v>
      </c>
      <c r="N21" s="12">
        <v>15</v>
      </c>
      <c r="O21" s="12">
        <v>16</v>
      </c>
      <c r="P21" s="12">
        <v>14</v>
      </c>
      <c r="Q21" s="12">
        <v>15</v>
      </c>
    </row>
    <row r="22" spans="1:17" s="1" customFormat="1" ht="17.25" thickTop="1" thickBot="1" x14ac:dyDescent="0.3">
      <c r="A22" s="12" t="s">
        <v>137</v>
      </c>
      <c r="B22" s="13" t="s">
        <v>33</v>
      </c>
      <c r="C22" s="14" t="s">
        <v>34</v>
      </c>
      <c r="D22" s="15">
        <f>SUM(D23:D27)</f>
        <v>60200</v>
      </c>
      <c r="E22" s="16">
        <v>19696.02</v>
      </c>
      <c r="F22" s="16">
        <v>0</v>
      </c>
      <c r="G22" s="16">
        <v>0</v>
      </c>
      <c r="H22" s="16">
        <v>0</v>
      </c>
      <c r="I22" s="15">
        <f>SUM(I23:I26)</f>
        <v>21656.5</v>
      </c>
      <c r="J22" s="17" t="s">
        <v>33</v>
      </c>
      <c r="K22" s="17" t="s">
        <v>33</v>
      </c>
      <c r="L22" s="17" t="s">
        <v>33</v>
      </c>
      <c r="M22" s="17" t="s">
        <v>33</v>
      </c>
      <c r="N22" s="17" t="s">
        <v>33</v>
      </c>
      <c r="O22" s="17" t="s">
        <v>33</v>
      </c>
      <c r="P22" s="81">
        <f>E22-G22+H22+I22-J28</f>
        <v>15934.420000000006</v>
      </c>
      <c r="Q22" s="16">
        <v>0</v>
      </c>
    </row>
    <row r="23" spans="1:17" s="1" customFormat="1" ht="33" thickTop="1" thickBot="1" x14ac:dyDescent="0.3">
      <c r="A23" s="18" t="s">
        <v>128</v>
      </c>
      <c r="B23" s="13" t="s">
        <v>33</v>
      </c>
      <c r="C23" s="14" t="s">
        <v>36</v>
      </c>
      <c r="D23" s="16">
        <v>60200</v>
      </c>
      <c r="E23" s="17" t="s">
        <v>33</v>
      </c>
      <c r="F23" s="17" t="s">
        <v>33</v>
      </c>
      <c r="G23" s="17" t="s">
        <v>33</v>
      </c>
      <c r="H23" s="17" t="s">
        <v>33</v>
      </c>
      <c r="I23" s="16">
        <v>21656.5</v>
      </c>
      <c r="J23" s="17" t="s">
        <v>33</v>
      </c>
      <c r="K23" s="17" t="s">
        <v>33</v>
      </c>
      <c r="L23" s="17" t="s">
        <v>33</v>
      </c>
      <c r="M23" s="17" t="s">
        <v>33</v>
      </c>
      <c r="N23" s="17" t="s">
        <v>33</v>
      </c>
      <c r="O23" s="17" t="s">
        <v>33</v>
      </c>
      <c r="P23" s="17" t="s">
        <v>33</v>
      </c>
      <c r="Q23" s="17" t="s">
        <v>33</v>
      </c>
    </row>
    <row r="24" spans="1:17" s="1" customFormat="1" ht="17.25" thickTop="1" thickBot="1" x14ac:dyDescent="0.3">
      <c r="A24" s="19" t="s">
        <v>129</v>
      </c>
      <c r="B24" s="13" t="s">
        <v>33</v>
      </c>
      <c r="C24" s="14" t="s">
        <v>38</v>
      </c>
      <c r="D24" s="16">
        <v>0</v>
      </c>
      <c r="E24" s="17" t="s">
        <v>33</v>
      </c>
      <c r="F24" s="17" t="s">
        <v>33</v>
      </c>
      <c r="G24" s="17" t="s">
        <v>33</v>
      </c>
      <c r="H24" s="17" t="s">
        <v>33</v>
      </c>
      <c r="I24" s="16">
        <v>0</v>
      </c>
      <c r="J24" s="17" t="s">
        <v>33</v>
      </c>
      <c r="K24" s="17" t="s">
        <v>33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Q24" s="17" t="s">
        <v>33</v>
      </c>
    </row>
    <row r="25" spans="1:17" s="1" customFormat="1" ht="17.25" thickTop="1" thickBot="1" x14ac:dyDescent="0.3">
      <c r="A25" s="18" t="s">
        <v>130</v>
      </c>
      <c r="B25" s="13" t="s">
        <v>33</v>
      </c>
      <c r="C25" s="14" t="s">
        <v>40</v>
      </c>
      <c r="D25" s="16">
        <v>0</v>
      </c>
      <c r="E25" s="17" t="s">
        <v>33</v>
      </c>
      <c r="F25" s="17" t="s">
        <v>33</v>
      </c>
      <c r="G25" s="17" t="s">
        <v>33</v>
      </c>
      <c r="H25" s="17" t="s">
        <v>33</v>
      </c>
      <c r="I25" s="16">
        <v>0</v>
      </c>
      <c r="J25" s="17" t="s">
        <v>33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  <c r="Q25" s="17" t="s">
        <v>33</v>
      </c>
    </row>
    <row r="26" spans="1:17" s="1" customFormat="1" ht="17.25" thickTop="1" thickBot="1" x14ac:dyDescent="0.3">
      <c r="A26" s="18" t="s">
        <v>131</v>
      </c>
      <c r="B26" s="13" t="s">
        <v>33</v>
      </c>
      <c r="C26" s="14" t="s">
        <v>42</v>
      </c>
      <c r="D26" s="16">
        <v>0</v>
      </c>
      <c r="E26" s="17" t="s">
        <v>33</v>
      </c>
      <c r="F26" s="17" t="s">
        <v>33</v>
      </c>
      <c r="G26" s="17" t="s">
        <v>33</v>
      </c>
      <c r="H26" s="17" t="s">
        <v>33</v>
      </c>
      <c r="I26" s="16"/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  <c r="Q26" s="17" t="s">
        <v>33</v>
      </c>
    </row>
    <row r="27" spans="1:17" s="1" customFormat="1" ht="17.25" thickTop="1" thickBot="1" x14ac:dyDescent="0.3">
      <c r="A27" s="18" t="s">
        <v>43</v>
      </c>
      <c r="B27" s="13" t="s">
        <v>33</v>
      </c>
      <c r="C27" s="14" t="s">
        <v>44</v>
      </c>
      <c r="D27" s="16">
        <v>0</v>
      </c>
      <c r="E27" s="17" t="s">
        <v>33</v>
      </c>
      <c r="F27" s="17" t="s">
        <v>33</v>
      </c>
      <c r="G27" s="17" t="s">
        <v>33</v>
      </c>
      <c r="H27" s="17" t="s">
        <v>33</v>
      </c>
      <c r="I27" s="17" t="s">
        <v>33</v>
      </c>
      <c r="J27" s="17" t="s">
        <v>33</v>
      </c>
      <c r="K27" s="17" t="s">
        <v>33</v>
      </c>
      <c r="L27" s="17" t="s">
        <v>33</v>
      </c>
      <c r="M27" s="17" t="s">
        <v>33</v>
      </c>
      <c r="N27" s="17" t="s">
        <v>33</v>
      </c>
      <c r="O27" s="17" t="s">
        <v>33</v>
      </c>
      <c r="P27" s="17" t="s">
        <v>33</v>
      </c>
      <c r="Q27" s="17" t="s">
        <v>33</v>
      </c>
    </row>
    <row r="28" spans="1:17" s="1" customFormat="1" ht="17.25" thickTop="1" thickBot="1" x14ac:dyDescent="0.3">
      <c r="A28" s="12" t="s">
        <v>138</v>
      </c>
      <c r="B28" s="12" t="s">
        <v>33</v>
      </c>
      <c r="C28" s="14" t="s">
        <v>45</v>
      </c>
      <c r="D28" s="15">
        <f>D30+D65</f>
        <v>60200</v>
      </c>
      <c r="E28" s="17" t="s">
        <v>33</v>
      </c>
      <c r="F28" s="17" t="s">
        <v>33</v>
      </c>
      <c r="G28" s="17" t="s">
        <v>33</v>
      </c>
      <c r="H28" s="17" t="s">
        <v>33</v>
      </c>
      <c r="I28" s="17" t="s">
        <v>33</v>
      </c>
      <c r="J28" s="15">
        <f t="shared" ref="J28:O28" si="0">J30+J65</f>
        <v>25418.1</v>
      </c>
      <c r="K28" s="15">
        <f t="shared" si="0"/>
        <v>0</v>
      </c>
      <c r="L28" s="15">
        <f t="shared" si="0"/>
        <v>0</v>
      </c>
      <c r="M28" s="15">
        <f t="shared" si="0"/>
        <v>0</v>
      </c>
      <c r="N28" s="15">
        <f t="shared" si="0"/>
        <v>0</v>
      </c>
      <c r="O28" s="15">
        <f t="shared" si="0"/>
        <v>0</v>
      </c>
      <c r="P28" s="17" t="s">
        <v>33</v>
      </c>
      <c r="Q28" s="17" t="s">
        <v>33</v>
      </c>
    </row>
    <row r="29" spans="1:17" s="1" customFormat="1" ht="17.25" thickTop="1" thickBot="1" x14ac:dyDescent="0.3">
      <c r="A29" s="20" t="s">
        <v>46</v>
      </c>
      <c r="B29" s="13"/>
      <c r="C29" s="14"/>
      <c r="D29" s="15"/>
      <c r="E29" s="15"/>
      <c r="F29" s="17"/>
      <c r="G29" s="17"/>
      <c r="H29" s="17"/>
      <c r="I29" s="17"/>
      <c r="J29" s="15"/>
      <c r="K29" s="15"/>
      <c r="L29" s="15"/>
      <c r="M29" s="15"/>
      <c r="N29" s="15"/>
      <c r="O29" s="15"/>
      <c r="P29" s="17"/>
      <c r="Q29" s="17"/>
    </row>
    <row r="30" spans="1:17" s="1" customFormat="1" ht="17.25" thickTop="1" thickBot="1" x14ac:dyDescent="0.3">
      <c r="A30" s="13" t="s">
        <v>47</v>
      </c>
      <c r="B30" s="13">
        <v>2000</v>
      </c>
      <c r="C30" s="14" t="s">
        <v>48</v>
      </c>
      <c r="D30" s="15">
        <f>D31+D36+D53+D56+D60+D64</f>
        <v>60200</v>
      </c>
      <c r="E30" s="17" t="s">
        <v>33</v>
      </c>
      <c r="F30" s="17" t="s">
        <v>33</v>
      </c>
      <c r="G30" s="17" t="s">
        <v>33</v>
      </c>
      <c r="H30" s="17" t="s">
        <v>33</v>
      </c>
      <c r="I30" s="17" t="s">
        <v>33</v>
      </c>
      <c r="J30" s="15">
        <f t="shared" ref="J30:O30" si="1">J31+J36+J53+J56+J60+J64</f>
        <v>25418.1</v>
      </c>
      <c r="K30" s="15">
        <f t="shared" si="1"/>
        <v>0</v>
      </c>
      <c r="L30" s="15">
        <f t="shared" si="1"/>
        <v>0</v>
      </c>
      <c r="M30" s="15">
        <f t="shared" si="1"/>
        <v>0</v>
      </c>
      <c r="N30" s="15">
        <f t="shared" si="1"/>
        <v>0</v>
      </c>
      <c r="O30" s="15">
        <f t="shared" si="1"/>
        <v>0</v>
      </c>
      <c r="P30" s="17" t="s">
        <v>33</v>
      </c>
      <c r="Q30" s="17" t="s">
        <v>33</v>
      </c>
    </row>
    <row r="31" spans="1:17" s="1" customFormat="1" ht="17.25" thickTop="1" thickBot="1" x14ac:dyDescent="0.3">
      <c r="A31" s="21" t="s">
        <v>49</v>
      </c>
      <c r="B31" s="13">
        <v>2100</v>
      </c>
      <c r="C31" s="14" t="s">
        <v>50</v>
      </c>
      <c r="D31" s="15">
        <f>D32+D35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17" t="s">
        <v>33</v>
      </c>
      <c r="J31" s="15">
        <f t="shared" ref="J31:O31" si="2">J32+J35</f>
        <v>0</v>
      </c>
      <c r="K31" s="15">
        <f t="shared" si="2"/>
        <v>0</v>
      </c>
      <c r="L31" s="15">
        <f t="shared" si="2"/>
        <v>0</v>
      </c>
      <c r="M31" s="15">
        <f t="shared" si="2"/>
        <v>0</v>
      </c>
      <c r="N31" s="15">
        <f t="shared" si="2"/>
        <v>0</v>
      </c>
      <c r="O31" s="15">
        <f t="shared" si="2"/>
        <v>0</v>
      </c>
      <c r="P31" s="17" t="s">
        <v>33</v>
      </c>
      <c r="Q31" s="17" t="s">
        <v>33</v>
      </c>
    </row>
    <row r="32" spans="1:17" s="1" customFormat="1" ht="17.25" thickTop="1" thickBot="1" x14ac:dyDescent="0.3">
      <c r="A32" s="22" t="s">
        <v>51</v>
      </c>
      <c r="B32" s="23">
        <v>2110</v>
      </c>
      <c r="C32" s="23">
        <v>100</v>
      </c>
      <c r="D32" s="24">
        <f>SUM(D33:D34)</f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17" t="s">
        <v>33</v>
      </c>
      <c r="J32" s="24">
        <f t="shared" ref="J32:O32" si="3">SUM(J33:J34)</f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17" t="s">
        <v>33</v>
      </c>
      <c r="Q32" s="17" t="s">
        <v>33</v>
      </c>
    </row>
    <row r="33" spans="1:17" s="1" customFormat="1" ht="17.25" thickTop="1" thickBot="1" x14ac:dyDescent="0.3">
      <c r="A33" s="25" t="s">
        <v>53</v>
      </c>
      <c r="B33" s="50">
        <v>2111</v>
      </c>
      <c r="C33" s="50">
        <v>110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17" t="s">
        <v>33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17" t="s">
        <v>33</v>
      </c>
      <c r="Q33" s="17" t="s">
        <v>33</v>
      </c>
    </row>
    <row r="34" spans="1:17" s="1" customFormat="1" ht="17.25" thickTop="1" thickBot="1" x14ac:dyDescent="0.3">
      <c r="A34" s="25" t="s">
        <v>54</v>
      </c>
      <c r="B34" s="50">
        <v>2112</v>
      </c>
      <c r="C34" s="50">
        <v>120</v>
      </c>
      <c r="D34" s="26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17" t="s">
        <v>33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17" t="s">
        <v>33</v>
      </c>
      <c r="Q34" s="17" t="s">
        <v>33</v>
      </c>
    </row>
    <row r="35" spans="1:17" s="1" customFormat="1" ht="17.25" thickTop="1" thickBot="1" x14ac:dyDescent="0.3">
      <c r="A35" s="28" t="s">
        <v>55</v>
      </c>
      <c r="B35" s="23">
        <v>2120</v>
      </c>
      <c r="C35" s="23">
        <v>130</v>
      </c>
      <c r="D35" s="29">
        <v>0</v>
      </c>
      <c r="E35" s="17" t="s">
        <v>33</v>
      </c>
      <c r="F35" s="17" t="s">
        <v>33</v>
      </c>
      <c r="G35" s="17" t="s">
        <v>33</v>
      </c>
      <c r="H35" s="17" t="s">
        <v>33</v>
      </c>
      <c r="I35" s="17" t="s">
        <v>33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17" t="s">
        <v>33</v>
      </c>
      <c r="Q35" s="17" t="s">
        <v>33</v>
      </c>
    </row>
    <row r="36" spans="1:17" s="1" customFormat="1" ht="17.25" thickTop="1" thickBot="1" x14ac:dyDescent="0.3">
      <c r="A36" s="30" t="s">
        <v>56</v>
      </c>
      <c r="B36" s="13">
        <v>2200</v>
      </c>
      <c r="C36" s="13">
        <v>140</v>
      </c>
      <c r="D36" s="15">
        <f>SUM(D37:D43)+D50</f>
        <v>60200</v>
      </c>
      <c r="E36" s="17" t="s">
        <v>33</v>
      </c>
      <c r="F36" s="17" t="s">
        <v>33</v>
      </c>
      <c r="G36" s="17" t="s">
        <v>33</v>
      </c>
      <c r="H36" s="17" t="s">
        <v>33</v>
      </c>
      <c r="I36" s="17" t="s">
        <v>33</v>
      </c>
      <c r="J36" s="15">
        <f t="shared" ref="J36:O36" si="4">SUM(J37:J43)+J50</f>
        <v>25418.1</v>
      </c>
      <c r="K36" s="15">
        <f t="shared" si="4"/>
        <v>0</v>
      </c>
      <c r="L36" s="15">
        <f t="shared" si="4"/>
        <v>0</v>
      </c>
      <c r="M36" s="15">
        <f t="shared" si="4"/>
        <v>0</v>
      </c>
      <c r="N36" s="15">
        <f t="shared" si="4"/>
        <v>0</v>
      </c>
      <c r="O36" s="15">
        <f t="shared" si="4"/>
        <v>0</v>
      </c>
      <c r="P36" s="17" t="s">
        <v>33</v>
      </c>
      <c r="Q36" s="17" t="s">
        <v>33</v>
      </c>
    </row>
    <row r="37" spans="1:17" s="1" customFormat="1" ht="17.25" thickTop="1" thickBot="1" x14ac:dyDescent="0.3">
      <c r="A37" s="22" t="s">
        <v>57</v>
      </c>
      <c r="B37" s="23">
        <v>2210</v>
      </c>
      <c r="C37" s="23">
        <v>150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17" t="s">
        <v>33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7" t="s">
        <v>33</v>
      </c>
      <c r="Q37" s="17" t="s">
        <v>33</v>
      </c>
    </row>
    <row r="38" spans="1:17" s="1" customFormat="1" ht="17.25" thickTop="1" thickBot="1" x14ac:dyDescent="0.3">
      <c r="A38" s="22" t="s">
        <v>58</v>
      </c>
      <c r="B38" s="23">
        <v>2220</v>
      </c>
      <c r="C38" s="23">
        <v>160</v>
      </c>
      <c r="D38" s="29">
        <v>0</v>
      </c>
      <c r="E38" s="17" t="s">
        <v>33</v>
      </c>
      <c r="F38" s="17" t="s">
        <v>33</v>
      </c>
      <c r="G38" s="17" t="s">
        <v>33</v>
      </c>
      <c r="H38" s="17" t="s">
        <v>33</v>
      </c>
      <c r="I38" s="17" t="s">
        <v>33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17" t="s">
        <v>33</v>
      </c>
      <c r="Q38" s="17" t="s">
        <v>33</v>
      </c>
    </row>
    <row r="39" spans="1:17" s="1" customFormat="1" ht="17.25" thickTop="1" thickBot="1" x14ac:dyDescent="0.3">
      <c r="A39" s="22" t="s">
        <v>59</v>
      </c>
      <c r="B39" s="23">
        <v>2230</v>
      </c>
      <c r="C39" s="23">
        <v>170</v>
      </c>
      <c r="D39" s="29">
        <v>60200</v>
      </c>
      <c r="E39" s="17" t="s">
        <v>33</v>
      </c>
      <c r="F39" s="17" t="s">
        <v>33</v>
      </c>
      <c r="G39" s="17" t="s">
        <v>33</v>
      </c>
      <c r="H39" s="17" t="s">
        <v>33</v>
      </c>
      <c r="I39" s="17" t="s">
        <v>33</v>
      </c>
      <c r="J39" s="29">
        <v>25418.1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17" t="s">
        <v>33</v>
      </c>
      <c r="Q39" s="17" t="s">
        <v>33</v>
      </c>
    </row>
    <row r="40" spans="1:17" s="1" customFormat="1" ht="17.25" thickTop="1" thickBot="1" x14ac:dyDescent="0.3">
      <c r="A40" s="22" t="s">
        <v>60</v>
      </c>
      <c r="B40" s="23">
        <v>2240</v>
      </c>
      <c r="C40" s="23">
        <v>180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17" t="s">
        <v>33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7" t="s">
        <v>33</v>
      </c>
      <c r="Q40" s="17" t="s">
        <v>33</v>
      </c>
    </row>
    <row r="41" spans="1:17" s="1" customFormat="1" ht="17.25" thickTop="1" thickBot="1" x14ac:dyDescent="0.3">
      <c r="A41" s="22" t="s">
        <v>61</v>
      </c>
      <c r="B41" s="23">
        <v>2250</v>
      </c>
      <c r="C41" s="23">
        <v>190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17" t="s">
        <v>33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17" t="s">
        <v>33</v>
      </c>
      <c r="Q41" s="17" t="s">
        <v>33</v>
      </c>
    </row>
    <row r="42" spans="1:17" s="1" customFormat="1" ht="17.25" thickTop="1" thickBot="1" x14ac:dyDescent="0.3">
      <c r="A42" s="28" t="s">
        <v>62</v>
      </c>
      <c r="B42" s="23">
        <v>2260</v>
      </c>
      <c r="C42" s="23">
        <v>200</v>
      </c>
      <c r="D42" s="29"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17" t="s">
        <v>33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17" t="s">
        <v>33</v>
      </c>
      <c r="Q42" s="17" t="s">
        <v>33</v>
      </c>
    </row>
    <row r="43" spans="1:17" s="1" customFormat="1" ht="17.25" thickTop="1" thickBot="1" x14ac:dyDescent="0.3">
      <c r="A43" s="28" t="s">
        <v>63</v>
      </c>
      <c r="B43" s="23">
        <v>2270</v>
      </c>
      <c r="C43" s="23">
        <v>210</v>
      </c>
      <c r="D43" s="24">
        <f>SUM(D44:D49)</f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17" t="s">
        <v>33</v>
      </c>
      <c r="J43" s="24">
        <f t="shared" ref="J43:O43" si="5">SUM(J44:J49)</f>
        <v>0</v>
      </c>
      <c r="K43" s="24">
        <f t="shared" si="5"/>
        <v>0</v>
      </c>
      <c r="L43" s="24">
        <f t="shared" si="5"/>
        <v>0</v>
      </c>
      <c r="M43" s="24">
        <f t="shared" si="5"/>
        <v>0</v>
      </c>
      <c r="N43" s="24">
        <f t="shared" si="5"/>
        <v>0</v>
      </c>
      <c r="O43" s="24">
        <f t="shared" si="5"/>
        <v>0</v>
      </c>
      <c r="P43" s="17" t="s">
        <v>33</v>
      </c>
      <c r="Q43" s="17" t="s">
        <v>33</v>
      </c>
    </row>
    <row r="44" spans="1:17" s="1" customFormat="1" ht="17.25" thickTop="1" thickBot="1" x14ac:dyDescent="0.3">
      <c r="A44" s="25" t="s">
        <v>64</v>
      </c>
      <c r="B44" s="50">
        <v>2271</v>
      </c>
      <c r="C44" s="50">
        <v>220</v>
      </c>
      <c r="D44" s="26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17" t="s">
        <v>33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17" t="s">
        <v>33</v>
      </c>
      <c r="Q44" s="17" t="s">
        <v>33</v>
      </c>
    </row>
    <row r="45" spans="1:17" s="1" customFormat="1" ht="17.25" thickTop="1" thickBot="1" x14ac:dyDescent="0.3">
      <c r="A45" s="25" t="s">
        <v>65</v>
      </c>
      <c r="B45" s="50">
        <v>2272</v>
      </c>
      <c r="C45" s="23">
        <v>230</v>
      </c>
      <c r="D45" s="29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17" t="s">
        <v>33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17" t="s">
        <v>33</v>
      </c>
      <c r="Q45" s="17" t="s">
        <v>33</v>
      </c>
    </row>
    <row r="46" spans="1:17" s="1" customFormat="1" ht="17.25" thickTop="1" thickBot="1" x14ac:dyDescent="0.3">
      <c r="A46" s="25" t="s">
        <v>66</v>
      </c>
      <c r="B46" s="50">
        <v>2273</v>
      </c>
      <c r="C46" s="50">
        <v>240</v>
      </c>
      <c r="D46" s="29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17" t="s">
        <v>33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17" t="s">
        <v>33</v>
      </c>
      <c r="Q46" s="17" t="s">
        <v>33</v>
      </c>
    </row>
    <row r="47" spans="1:17" s="1" customFormat="1" ht="17.25" thickTop="1" thickBot="1" x14ac:dyDescent="0.3">
      <c r="A47" s="25" t="s">
        <v>67</v>
      </c>
      <c r="B47" s="50">
        <v>2274</v>
      </c>
      <c r="C47" s="23">
        <v>250</v>
      </c>
      <c r="D47" s="29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17" t="s">
        <v>33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17" t="s">
        <v>33</v>
      </c>
      <c r="Q47" s="17" t="s">
        <v>33</v>
      </c>
    </row>
    <row r="48" spans="1:17" s="1" customFormat="1" ht="17.25" thickTop="1" thickBot="1" x14ac:dyDescent="0.3">
      <c r="A48" s="25" t="s">
        <v>68</v>
      </c>
      <c r="B48" s="50">
        <v>2275</v>
      </c>
      <c r="C48" s="50">
        <v>260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17" t="s">
        <v>33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17" t="s">
        <v>33</v>
      </c>
      <c r="Q48" s="17" t="s">
        <v>33</v>
      </c>
    </row>
    <row r="49" spans="1:17" s="1" customFormat="1" ht="17.25" thickTop="1" thickBot="1" x14ac:dyDescent="0.3">
      <c r="A49" s="25" t="s">
        <v>132</v>
      </c>
      <c r="B49" s="50">
        <v>2276</v>
      </c>
      <c r="C49" s="50">
        <v>270</v>
      </c>
      <c r="D49" s="26"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17" t="s">
        <v>33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17" t="s">
        <v>33</v>
      </c>
      <c r="Q49" s="17" t="s">
        <v>33</v>
      </c>
    </row>
    <row r="50" spans="1:17" s="1" customFormat="1" ht="33" thickTop="1" thickBot="1" x14ac:dyDescent="0.3">
      <c r="A50" s="28" t="s">
        <v>70</v>
      </c>
      <c r="B50" s="23">
        <v>2280</v>
      </c>
      <c r="C50" s="23">
        <v>280</v>
      </c>
      <c r="D50" s="24">
        <f>SUM(D51:D52)</f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17" t="s">
        <v>33</v>
      </c>
      <c r="J50" s="24">
        <f t="shared" ref="J50:O50" si="6">SUM(J51:J52)</f>
        <v>0</v>
      </c>
      <c r="K50" s="24">
        <f t="shared" si="6"/>
        <v>0</v>
      </c>
      <c r="L50" s="24">
        <f t="shared" si="6"/>
        <v>0</v>
      </c>
      <c r="M50" s="24">
        <f t="shared" si="6"/>
        <v>0</v>
      </c>
      <c r="N50" s="24">
        <f t="shared" si="6"/>
        <v>0</v>
      </c>
      <c r="O50" s="24">
        <f t="shared" si="6"/>
        <v>0</v>
      </c>
      <c r="P50" s="17" t="s">
        <v>33</v>
      </c>
      <c r="Q50" s="17" t="s">
        <v>33</v>
      </c>
    </row>
    <row r="51" spans="1:17" s="1" customFormat="1" ht="33" thickTop="1" thickBot="1" x14ac:dyDescent="0.3">
      <c r="A51" s="31" t="s">
        <v>71</v>
      </c>
      <c r="B51" s="50">
        <v>2281</v>
      </c>
      <c r="C51" s="50">
        <v>290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7" t="s">
        <v>33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17" t="s">
        <v>33</v>
      </c>
      <c r="Q51" s="17" t="s">
        <v>33</v>
      </c>
    </row>
    <row r="52" spans="1:17" s="1" customFormat="1" ht="33" thickTop="1" thickBot="1" x14ac:dyDescent="0.3">
      <c r="A52" s="25" t="s">
        <v>72</v>
      </c>
      <c r="B52" s="50">
        <v>2282</v>
      </c>
      <c r="C52" s="23">
        <v>300</v>
      </c>
      <c r="D52" s="26"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7" t="s">
        <v>33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17" t="s">
        <v>33</v>
      </c>
      <c r="Q52" s="17" t="s">
        <v>33</v>
      </c>
    </row>
    <row r="53" spans="1:17" s="1" customFormat="1" ht="17.25" thickTop="1" thickBot="1" x14ac:dyDescent="0.3">
      <c r="A53" s="21" t="s">
        <v>73</v>
      </c>
      <c r="B53" s="13">
        <v>2400</v>
      </c>
      <c r="C53" s="13">
        <v>310</v>
      </c>
      <c r="D53" s="15">
        <f>SUM(D54:D55)</f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17" t="s">
        <v>33</v>
      </c>
      <c r="J53" s="15">
        <f t="shared" ref="J53:O53" si="7">SUM(J54:J55)</f>
        <v>0</v>
      </c>
      <c r="K53" s="15">
        <f t="shared" si="7"/>
        <v>0</v>
      </c>
      <c r="L53" s="15">
        <f t="shared" si="7"/>
        <v>0</v>
      </c>
      <c r="M53" s="15">
        <f t="shared" si="7"/>
        <v>0</v>
      </c>
      <c r="N53" s="15">
        <f t="shared" si="7"/>
        <v>0</v>
      </c>
      <c r="O53" s="15">
        <f t="shared" si="7"/>
        <v>0</v>
      </c>
      <c r="P53" s="17" t="s">
        <v>33</v>
      </c>
      <c r="Q53" s="17" t="s">
        <v>33</v>
      </c>
    </row>
    <row r="54" spans="1:17" s="1" customFormat="1" ht="17.25" thickTop="1" thickBot="1" x14ac:dyDescent="0.3">
      <c r="A54" s="32" t="s">
        <v>74</v>
      </c>
      <c r="B54" s="23">
        <v>2410</v>
      </c>
      <c r="C54" s="23">
        <v>320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7" t="s">
        <v>33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7" t="s">
        <v>33</v>
      </c>
      <c r="Q54" s="17" t="s">
        <v>33</v>
      </c>
    </row>
    <row r="55" spans="1:17" s="1" customFormat="1" ht="17.25" thickTop="1" thickBot="1" x14ac:dyDescent="0.3">
      <c r="A55" s="32" t="s">
        <v>75</v>
      </c>
      <c r="B55" s="23">
        <v>2420</v>
      </c>
      <c r="C55" s="23">
        <v>330</v>
      </c>
      <c r="D55" s="29"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7" t="s">
        <v>33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7" t="s">
        <v>33</v>
      </c>
      <c r="Q55" s="17" t="s">
        <v>33</v>
      </c>
    </row>
    <row r="56" spans="1:17" s="1" customFormat="1" ht="17.25" thickTop="1" thickBot="1" x14ac:dyDescent="0.3">
      <c r="A56" s="33" t="s">
        <v>76</v>
      </c>
      <c r="B56" s="13">
        <v>2600</v>
      </c>
      <c r="C56" s="34">
        <v>340</v>
      </c>
      <c r="D56" s="15">
        <f>SUM(D57:D59)</f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17" t="s">
        <v>33</v>
      </c>
      <c r="J56" s="15">
        <f t="shared" ref="J56:O56" si="8">SUM(J57:J59)</f>
        <v>0</v>
      </c>
      <c r="K56" s="15">
        <f t="shared" si="8"/>
        <v>0</v>
      </c>
      <c r="L56" s="15">
        <f t="shared" si="8"/>
        <v>0</v>
      </c>
      <c r="M56" s="15">
        <f t="shared" si="8"/>
        <v>0</v>
      </c>
      <c r="N56" s="15">
        <f t="shared" si="8"/>
        <v>0</v>
      </c>
      <c r="O56" s="15">
        <f t="shared" si="8"/>
        <v>0</v>
      </c>
      <c r="P56" s="17" t="s">
        <v>33</v>
      </c>
      <c r="Q56" s="17" t="s">
        <v>33</v>
      </c>
    </row>
    <row r="57" spans="1:17" s="1" customFormat="1" ht="33" thickTop="1" thickBot="1" x14ac:dyDescent="0.3">
      <c r="A57" s="28" t="s">
        <v>77</v>
      </c>
      <c r="B57" s="23">
        <v>2610</v>
      </c>
      <c r="C57" s="23">
        <v>350</v>
      </c>
      <c r="D57" s="29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17" t="s">
        <v>33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7" t="s">
        <v>33</v>
      </c>
      <c r="Q57" s="17" t="s">
        <v>33</v>
      </c>
    </row>
    <row r="58" spans="1:17" s="1" customFormat="1" ht="17.25" thickTop="1" thickBot="1" x14ac:dyDescent="0.3">
      <c r="A58" s="28" t="s">
        <v>78</v>
      </c>
      <c r="B58" s="23">
        <v>2620</v>
      </c>
      <c r="C58" s="23">
        <v>360</v>
      </c>
      <c r="D58" s="35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7" t="s">
        <v>33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17" t="s">
        <v>33</v>
      </c>
      <c r="Q58" s="17" t="s">
        <v>33</v>
      </c>
    </row>
    <row r="59" spans="1:17" s="1" customFormat="1" ht="33" thickTop="1" thickBot="1" x14ac:dyDescent="0.3">
      <c r="A59" s="32" t="s">
        <v>79</v>
      </c>
      <c r="B59" s="23">
        <v>2630</v>
      </c>
      <c r="C59" s="23">
        <v>370</v>
      </c>
      <c r="D59" s="37"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7" t="s">
        <v>33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17" t="s">
        <v>33</v>
      </c>
      <c r="Q59" s="17" t="s">
        <v>33</v>
      </c>
    </row>
    <row r="60" spans="1:17" s="1" customFormat="1" ht="17.25" thickTop="1" thickBot="1" x14ac:dyDescent="0.3">
      <c r="A60" s="30" t="s">
        <v>80</v>
      </c>
      <c r="B60" s="13">
        <v>2700</v>
      </c>
      <c r="C60" s="13">
        <v>380</v>
      </c>
      <c r="D60" s="15">
        <f>SUM(D61:D63)</f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17" t="s">
        <v>33</v>
      </c>
      <c r="J60" s="15">
        <f t="shared" ref="J60:O60" si="9">SUM(J61:J63)</f>
        <v>0</v>
      </c>
      <c r="K60" s="15">
        <f t="shared" si="9"/>
        <v>0</v>
      </c>
      <c r="L60" s="15">
        <f t="shared" si="9"/>
        <v>0</v>
      </c>
      <c r="M60" s="15">
        <f t="shared" si="9"/>
        <v>0</v>
      </c>
      <c r="N60" s="15">
        <f t="shared" si="9"/>
        <v>0</v>
      </c>
      <c r="O60" s="15">
        <f t="shared" si="9"/>
        <v>0</v>
      </c>
      <c r="P60" s="17" t="s">
        <v>33</v>
      </c>
      <c r="Q60" s="17" t="s">
        <v>33</v>
      </c>
    </row>
    <row r="61" spans="1:17" s="1" customFormat="1" ht="17.25" thickTop="1" thickBot="1" x14ac:dyDescent="0.3">
      <c r="A61" s="28" t="s">
        <v>81</v>
      </c>
      <c r="B61" s="23">
        <v>2710</v>
      </c>
      <c r="C61" s="23">
        <v>390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17" t="s">
        <v>33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17" t="s">
        <v>33</v>
      </c>
      <c r="Q61" s="17" t="s">
        <v>33</v>
      </c>
    </row>
    <row r="62" spans="1:17" s="1" customFormat="1" ht="17.25" thickTop="1" thickBot="1" x14ac:dyDescent="0.3">
      <c r="A62" s="28" t="s">
        <v>82</v>
      </c>
      <c r="B62" s="23">
        <v>2720</v>
      </c>
      <c r="C62" s="23">
        <v>400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7" t="s">
        <v>33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17" t="s">
        <v>33</v>
      </c>
      <c r="Q62" s="17" t="s">
        <v>33</v>
      </c>
    </row>
    <row r="63" spans="1:17" s="1" customFormat="1" ht="17.25" thickTop="1" thickBot="1" x14ac:dyDescent="0.3">
      <c r="A63" s="28" t="s">
        <v>83</v>
      </c>
      <c r="B63" s="23">
        <v>2730</v>
      </c>
      <c r="C63" s="23">
        <v>410</v>
      </c>
      <c r="D63" s="29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7" t="s">
        <v>33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17" t="s">
        <v>33</v>
      </c>
      <c r="Q63" s="17" t="s">
        <v>33</v>
      </c>
    </row>
    <row r="64" spans="1:17" s="1" customFormat="1" ht="17.25" thickTop="1" thickBot="1" x14ac:dyDescent="0.3">
      <c r="A64" s="30" t="s">
        <v>84</v>
      </c>
      <c r="B64" s="13">
        <v>2800</v>
      </c>
      <c r="C64" s="13">
        <v>420</v>
      </c>
      <c r="D64" s="16"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7" t="s">
        <v>33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7" t="s">
        <v>33</v>
      </c>
      <c r="Q64" s="17" t="s">
        <v>33</v>
      </c>
    </row>
    <row r="65" spans="1:17" s="1" customFormat="1" ht="17.25" thickTop="1" thickBot="1" x14ac:dyDescent="0.3">
      <c r="A65" s="13" t="s">
        <v>85</v>
      </c>
      <c r="B65" s="13">
        <v>3000</v>
      </c>
      <c r="C65" s="13">
        <v>430</v>
      </c>
      <c r="D65" s="15">
        <f>D66+D80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7" t="s">
        <v>33</v>
      </c>
      <c r="J65" s="15">
        <f t="shared" ref="J65:O65" si="10">J66+J80</f>
        <v>0</v>
      </c>
      <c r="K65" s="15">
        <f t="shared" si="10"/>
        <v>0</v>
      </c>
      <c r="L65" s="15">
        <f t="shared" si="10"/>
        <v>0</v>
      </c>
      <c r="M65" s="15">
        <f t="shared" si="10"/>
        <v>0</v>
      </c>
      <c r="N65" s="15">
        <f t="shared" si="10"/>
        <v>0</v>
      </c>
      <c r="O65" s="15">
        <f t="shared" si="10"/>
        <v>0</v>
      </c>
      <c r="P65" s="17" t="s">
        <v>33</v>
      </c>
      <c r="Q65" s="17" t="s">
        <v>33</v>
      </c>
    </row>
    <row r="66" spans="1:17" s="1" customFormat="1" ht="17.25" thickTop="1" thickBot="1" x14ac:dyDescent="0.3">
      <c r="A66" s="21" t="s">
        <v>86</v>
      </c>
      <c r="B66" s="13">
        <v>3100</v>
      </c>
      <c r="C66" s="13">
        <v>440</v>
      </c>
      <c r="D66" s="15">
        <f>D67+D68+D71+D74+D78+D79</f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17" t="s">
        <v>33</v>
      </c>
      <c r="J66" s="15">
        <f t="shared" ref="J66:O66" si="11">J67+J68+J71+J74+J78+J79</f>
        <v>0</v>
      </c>
      <c r="K66" s="15">
        <f t="shared" si="11"/>
        <v>0</v>
      </c>
      <c r="L66" s="15">
        <f t="shared" si="11"/>
        <v>0</v>
      </c>
      <c r="M66" s="15">
        <f t="shared" si="11"/>
        <v>0</v>
      </c>
      <c r="N66" s="15">
        <f t="shared" si="11"/>
        <v>0</v>
      </c>
      <c r="O66" s="15">
        <f t="shared" si="11"/>
        <v>0</v>
      </c>
      <c r="P66" s="17" t="s">
        <v>33</v>
      </c>
      <c r="Q66" s="17" t="s">
        <v>33</v>
      </c>
    </row>
    <row r="67" spans="1:17" s="1" customFormat="1" ht="17.25" thickTop="1" thickBot="1" x14ac:dyDescent="0.3">
      <c r="A67" s="28" t="s">
        <v>87</v>
      </c>
      <c r="B67" s="23">
        <v>3110</v>
      </c>
      <c r="C67" s="23">
        <v>450</v>
      </c>
      <c r="D67" s="29"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17" t="s">
        <v>33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17" t="s">
        <v>33</v>
      </c>
      <c r="Q67" s="17" t="s">
        <v>33</v>
      </c>
    </row>
    <row r="68" spans="1:17" s="1" customFormat="1" ht="17.25" thickTop="1" thickBot="1" x14ac:dyDescent="0.3">
      <c r="A68" s="32" t="s">
        <v>88</v>
      </c>
      <c r="B68" s="23">
        <v>3120</v>
      </c>
      <c r="C68" s="23">
        <v>460</v>
      </c>
      <c r="D68" s="24">
        <f>SUM(D69:D70)</f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17" t="s">
        <v>33</v>
      </c>
      <c r="J68" s="24">
        <f t="shared" ref="J68:O68" si="12">SUM(J69:J70)</f>
        <v>0</v>
      </c>
      <c r="K68" s="24">
        <f t="shared" si="12"/>
        <v>0</v>
      </c>
      <c r="L68" s="24">
        <f t="shared" si="12"/>
        <v>0</v>
      </c>
      <c r="M68" s="24">
        <f t="shared" si="12"/>
        <v>0</v>
      </c>
      <c r="N68" s="24">
        <f t="shared" si="12"/>
        <v>0</v>
      </c>
      <c r="O68" s="24">
        <f t="shared" si="12"/>
        <v>0</v>
      </c>
      <c r="P68" s="17" t="s">
        <v>33</v>
      </c>
      <c r="Q68" s="17" t="s">
        <v>33</v>
      </c>
    </row>
    <row r="69" spans="1:17" s="1" customFormat="1" ht="17.25" thickTop="1" thickBot="1" x14ac:dyDescent="0.3">
      <c r="A69" s="25" t="s">
        <v>89</v>
      </c>
      <c r="B69" s="50">
        <v>3121</v>
      </c>
      <c r="C69" s="50">
        <v>470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17" t="s">
        <v>33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17" t="s">
        <v>33</v>
      </c>
      <c r="Q69" s="17" t="s">
        <v>33</v>
      </c>
    </row>
    <row r="70" spans="1:17" s="1" customFormat="1" ht="17.25" thickTop="1" thickBot="1" x14ac:dyDescent="0.3">
      <c r="A70" s="25" t="s">
        <v>90</v>
      </c>
      <c r="B70" s="50">
        <v>3122</v>
      </c>
      <c r="C70" s="50">
        <v>480</v>
      </c>
      <c r="D70" s="26"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17" t="s">
        <v>33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17" t="s">
        <v>33</v>
      </c>
      <c r="Q70" s="17" t="s">
        <v>33</v>
      </c>
    </row>
    <row r="71" spans="1:17" s="1" customFormat="1" ht="17.25" thickTop="1" thickBot="1" x14ac:dyDescent="0.3">
      <c r="A71" s="22" t="s">
        <v>91</v>
      </c>
      <c r="B71" s="23">
        <v>3130</v>
      </c>
      <c r="C71" s="23">
        <v>490</v>
      </c>
      <c r="D71" s="24">
        <f>SUM(D72:D73)</f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17" t="s">
        <v>33</v>
      </c>
      <c r="J71" s="24">
        <f t="shared" ref="J71:O71" si="13">SUM(J72:J73)</f>
        <v>0</v>
      </c>
      <c r="K71" s="24">
        <f t="shared" si="13"/>
        <v>0</v>
      </c>
      <c r="L71" s="24">
        <f t="shared" si="13"/>
        <v>0</v>
      </c>
      <c r="M71" s="24">
        <f t="shared" si="13"/>
        <v>0</v>
      </c>
      <c r="N71" s="24">
        <f t="shared" si="13"/>
        <v>0</v>
      </c>
      <c r="O71" s="24">
        <f t="shared" si="13"/>
        <v>0</v>
      </c>
      <c r="P71" s="17" t="s">
        <v>33</v>
      </c>
      <c r="Q71" s="17" t="s">
        <v>33</v>
      </c>
    </row>
    <row r="72" spans="1:17" s="1" customFormat="1" ht="17.25" thickTop="1" thickBot="1" x14ac:dyDescent="0.3">
      <c r="A72" s="25" t="s">
        <v>92</v>
      </c>
      <c r="B72" s="50">
        <v>3131</v>
      </c>
      <c r="C72" s="50">
        <v>500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17" t="s">
        <v>33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17" t="s">
        <v>33</v>
      </c>
      <c r="Q72" s="17" t="s">
        <v>33</v>
      </c>
    </row>
    <row r="73" spans="1:17" s="1" customFormat="1" ht="17.25" thickTop="1" thickBot="1" x14ac:dyDescent="0.3">
      <c r="A73" s="25" t="s">
        <v>93</v>
      </c>
      <c r="B73" s="50">
        <v>3132</v>
      </c>
      <c r="C73" s="50">
        <v>510</v>
      </c>
      <c r="D73" s="26"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17" t="s">
        <v>33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17" t="s">
        <v>33</v>
      </c>
      <c r="Q73" s="17" t="s">
        <v>33</v>
      </c>
    </row>
    <row r="74" spans="1:17" s="1" customFormat="1" ht="17.25" thickTop="1" thickBot="1" x14ac:dyDescent="0.3">
      <c r="A74" s="22" t="s">
        <v>94</v>
      </c>
      <c r="B74" s="23">
        <v>3140</v>
      </c>
      <c r="C74" s="23">
        <v>520</v>
      </c>
      <c r="D74" s="24">
        <f>SUM(D75:D77)</f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17" t="s">
        <v>33</v>
      </c>
      <c r="J74" s="24">
        <f t="shared" ref="J74:O74" si="14">SUM(J75:J77)</f>
        <v>0</v>
      </c>
      <c r="K74" s="24">
        <f t="shared" si="14"/>
        <v>0</v>
      </c>
      <c r="L74" s="24">
        <f t="shared" si="14"/>
        <v>0</v>
      </c>
      <c r="M74" s="24">
        <f t="shared" si="14"/>
        <v>0</v>
      </c>
      <c r="N74" s="24">
        <f t="shared" si="14"/>
        <v>0</v>
      </c>
      <c r="O74" s="24">
        <f t="shared" si="14"/>
        <v>0</v>
      </c>
      <c r="P74" s="17" t="s">
        <v>33</v>
      </c>
      <c r="Q74" s="17" t="s">
        <v>33</v>
      </c>
    </row>
    <row r="75" spans="1:17" s="1" customFormat="1" ht="17.25" thickTop="1" thickBot="1" x14ac:dyDescent="0.3">
      <c r="A75" s="25" t="s">
        <v>133</v>
      </c>
      <c r="B75" s="50">
        <v>3141</v>
      </c>
      <c r="C75" s="50">
        <v>530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17" t="s">
        <v>33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17" t="s">
        <v>33</v>
      </c>
      <c r="Q75" s="17" t="s">
        <v>33</v>
      </c>
    </row>
    <row r="76" spans="1:17" s="1" customFormat="1" ht="17.25" thickTop="1" thickBot="1" x14ac:dyDescent="0.3">
      <c r="A76" s="25" t="s">
        <v>134</v>
      </c>
      <c r="B76" s="50">
        <v>3142</v>
      </c>
      <c r="C76" s="50">
        <v>540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17" t="s">
        <v>33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17" t="s">
        <v>33</v>
      </c>
      <c r="Q76" s="17" t="s">
        <v>33</v>
      </c>
    </row>
    <row r="77" spans="1:17" s="1" customFormat="1" ht="17.25" thickTop="1" thickBot="1" x14ac:dyDescent="0.3">
      <c r="A77" s="25" t="s">
        <v>135</v>
      </c>
      <c r="B77" s="50">
        <v>3143</v>
      </c>
      <c r="C77" s="50">
        <v>550</v>
      </c>
      <c r="D77" s="26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17" t="s">
        <v>33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17" t="s">
        <v>33</v>
      </c>
      <c r="Q77" s="17" t="s">
        <v>33</v>
      </c>
    </row>
    <row r="78" spans="1:17" s="1" customFormat="1" ht="17.25" thickTop="1" thickBot="1" x14ac:dyDescent="0.3">
      <c r="A78" s="22" t="s">
        <v>95</v>
      </c>
      <c r="B78" s="23">
        <v>3150</v>
      </c>
      <c r="C78" s="23">
        <v>560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7" t="s">
        <v>33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17" t="s">
        <v>33</v>
      </c>
      <c r="Q78" s="17" t="s">
        <v>33</v>
      </c>
    </row>
    <row r="79" spans="1:17" s="1" customFormat="1" ht="17.25" thickTop="1" thickBot="1" x14ac:dyDescent="0.3">
      <c r="A79" s="22" t="s">
        <v>96</v>
      </c>
      <c r="B79" s="23">
        <v>3160</v>
      </c>
      <c r="C79" s="23">
        <v>570</v>
      </c>
      <c r="D79" s="29"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7" t="s">
        <v>33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17" t="s">
        <v>33</v>
      </c>
      <c r="Q79" s="17" t="s">
        <v>33</v>
      </c>
    </row>
    <row r="80" spans="1:17" s="1" customFormat="1" ht="17.25" thickTop="1" thickBot="1" x14ac:dyDescent="0.3">
      <c r="A80" s="21" t="s">
        <v>97</v>
      </c>
      <c r="B80" s="13">
        <v>3200</v>
      </c>
      <c r="C80" s="13">
        <v>580</v>
      </c>
      <c r="D80" s="15">
        <f>SUM(D81:D84)</f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17" t="s">
        <v>33</v>
      </c>
      <c r="J80" s="15">
        <f t="shared" ref="J80:O80" si="15">SUM(J81:J84)</f>
        <v>0</v>
      </c>
      <c r="K80" s="15">
        <f t="shared" si="15"/>
        <v>0</v>
      </c>
      <c r="L80" s="15">
        <f t="shared" si="15"/>
        <v>0</v>
      </c>
      <c r="M80" s="15">
        <f t="shared" si="15"/>
        <v>0</v>
      </c>
      <c r="N80" s="15">
        <f t="shared" si="15"/>
        <v>0</v>
      </c>
      <c r="O80" s="15">
        <f t="shared" si="15"/>
        <v>0</v>
      </c>
      <c r="P80" s="17" t="s">
        <v>33</v>
      </c>
      <c r="Q80" s="17" t="s">
        <v>33</v>
      </c>
    </row>
    <row r="81" spans="1:17" s="1" customFormat="1" ht="17.25" thickTop="1" thickBot="1" x14ac:dyDescent="0.3">
      <c r="A81" s="28" t="s">
        <v>98</v>
      </c>
      <c r="B81" s="23">
        <v>3210</v>
      </c>
      <c r="C81" s="23">
        <v>590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17" t="s">
        <v>33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 t="s">
        <v>33</v>
      </c>
      <c r="Q81" s="17" t="s">
        <v>33</v>
      </c>
    </row>
    <row r="82" spans="1:17" s="1" customFormat="1" ht="33" thickTop="1" thickBot="1" x14ac:dyDescent="0.3">
      <c r="A82" s="28" t="s">
        <v>99</v>
      </c>
      <c r="B82" s="23">
        <v>3220</v>
      </c>
      <c r="C82" s="23">
        <v>600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17" t="s">
        <v>33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 t="s">
        <v>33</v>
      </c>
      <c r="Q82" s="17" t="s">
        <v>33</v>
      </c>
    </row>
    <row r="83" spans="1:17" s="1" customFormat="1" ht="33" thickTop="1" thickBot="1" x14ac:dyDescent="0.3">
      <c r="A83" s="22" t="s">
        <v>100</v>
      </c>
      <c r="B83" s="23">
        <v>3230</v>
      </c>
      <c r="C83" s="23">
        <v>610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17" t="s">
        <v>33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7" t="s">
        <v>33</v>
      </c>
      <c r="Q83" s="17" t="s">
        <v>33</v>
      </c>
    </row>
    <row r="84" spans="1:17" s="1" customFormat="1" ht="17.25" thickTop="1" thickBot="1" x14ac:dyDescent="0.3">
      <c r="A84" s="28" t="s">
        <v>101</v>
      </c>
      <c r="B84" s="23">
        <v>3240</v>
      </c>
      <c r="C84" s="23">
        <v>620</v>
      </c>
      <c r="D84" s="29">
        <v>0</v>
      </c>
      <c r="E84" s="17" t="s">
        <v>33</v>
      </c>
      <c r="F84" s="17" t="s">
        <v>33</v>
      </c>
      <c r="G84" s="17" t="s">
        <v>33</v>
      </c>
      <c r="H84" s="17" t="s">
        <v>33</v>
      </c>
      <c r="I84" s="17" t="s">
        <v>33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 t="s">
        <v>33</v>
      </c>
      <c r="Q84" s="17" t="s">
        <v>33</v>
      </c>
    </row>
    <row r="85" spans="1:17" s="1" customFormat="1" ht="16.5" thickTop="1" x14ac:dyDescent="0.25">
      <c r="A85" s="38"/>
      <c r="B85" s="39"/>
      <c r="C85" s="40"/>
      <c r="D85" s="41"/>
      <c r="E85" s="41"/>
      <c r="F85" s="41"/>
      <c r="G85" s="42"/>
      <c r="H85" s="42"/>
      <c r="I85" s="43"/>
      <c r="J85" s="43"/>
      <c r="K85" s="43"/>
      <c r="L85" s="43"/>
      <c r="M85" s="43"/>
      <c r="N85" s="43"/>
      <c r="O85" s="43"/>
      <c r="P85" s="43"/>
      <c r="Q85" s="43"/>
    </row>
    <row r="86" spans="1:17" s="1" customFormat="1" ht="15.75" customHeight="1" x14ac:dyDescent="0.25">
      <c r="A86" s="44" t="s">
        <v>141</v>
      </c>
      <c r="B86" s="42"/>
      <c r="C86" s="44"/>
      <c r="D86" s="43"/>
      <c r="E86" s="43"/>
      <c r="F86" s="43"/>
      <c r="G86" s="43"/>
      <c r="H86" s="89" t="s">
        <v>149</v>
      </c>
      <c r="I86" s="89"/>
      <c r="J86" s="89"/>
      <c r="K86" s="89"/>
      <c r="L86" s="42"/>
      <c r="M86" s="42"/>
      <c r="N86" s="42"/>
      <c r="O86" s="42"/>
      <c r="P86" s="42"/>
      <c r="Q86" s="42"/>
    </row>
    <row r="87" spans="1:17" s="1" customFormat="1" x14ac:dyDescent="0.25">
      <c r="A87" s="44"/>
      <c r="B87" s="42"/>
      <c r="C87" s="44"/>
      <c r="D87" s="79" t="s">
        <v>109</v>
      </c>
      <c r="E87" s="79"/>
      <c r="F87" s="79"/>
      <c r="G87" s="42"/>
      <c r="H87" s="103" t="s">
        <v>110</v>
      </c>
      <c r="I87" s="103"/>
      <c r="J87" s="42"/>
      <c r="K87" s="42"/>
      <c r="L87" s="42"/>
      <c r="M87" s="42"/>
      <c r="N87" s="42"/>
      <c r="O87" s="42"/>
      <c r="P87" s="42"/>
      <c r="Q87" s="42"/>
    </row>
    <row r="88" spans="1:17" s="1" customFormat="1" x14ac:dyDescent="0.25">
      <c r="A88" s="44" t="s">
        <v>111</v>
      </c>
      <c r="B88" s="42"/>
      <c r="C88" s="3"/>
      <c r="D88" s="77"/>
      <c r="E88" s="77"/>
      <c r="F88" s="77"/>
      <c r="G88" s="42"/>
      <c r="H88" s="104" t="s">
        <v>112</v>
      </c>
      <c r="I88" s="104"/>
      <c r="J88" s="42"/>
      <c r="K88" s="42"/>
      <c r="L88" s="42"/>
      <c r="M88" s="42"/>
      <c r="N88" s="42"/>
      <c r="O88" s="42"/>
      <c r="P88" s="42"/>
      <c r="Q88" s="42"/>
    </row>
    <row r="89" spans="1:17" s="1" customFormat="1" x14ac:dyDescent="0.25">
      <c r="A89" s="48"/>
      <c r="B89" s="42"/>
      <c r="C89" s="3"/>
      <c r="D89" s="79" t="s">
        <v>109</v>
      </c>
      <c r="E89" s="79"/>
      <c r="F89" s="79"/>
      <c r="G89" s="42"/>
      <c r="H89" s="103" t="s">
        <v>110</v>
      </c>
      <c r="I89" s="103"/>
      <c r="J89" s="42"/>
      <c r="K89" s="42"/>
      <c r="L89" s="42"/>
      <c r="M89" s="42"/>
      <c r="N89" s="42"/>
      <c r="O89" s="42"/>
      <c r="P89" s="42"/>
      <c r="Q89" s="42"/>
    </row>
    <row r="90" spans="1:17" s="1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1:17" s="1" customForma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  <row r="92" spans="1:17" s="1" customForma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</row>
  </sheetData>
  <mergeCells count="50">
    <mergeCell ref="H88:I88"/>
    <mergeCell ref="H89:I89"/>
    <mergeCell ref="K19:K20"/>
    <mergeCell ref="L19:M19"/>
    <mergeCell ref="P19:P20"/>
    <mergeCell ref="Q19:Q20"/>
    <mergeCell ref="H87:I87"/>
    <mergeCell ref="I17:I20"/>
    <mergeCell ref="J17:M17"/>
    <mergeCell ref="N17:O17"/>
    <mergeCell ref="P17:Q18"/>
    <mergeCell ref="E18:E20"/>
    <mergeCell ref="F18:F20"/>
    <mergeCell ref="J18:J20"/>
    <mergeCell ref="K18:M18"/>
    <mergeCell ref="N18:N20"/>
    <mergeCell ref="O18:O20"/>
    <mergeCell ref="H86:K86"/>
    <mergeCell ref="A14:D14"/>
    <mergeCell ref="E14:F14"/>
    <mergeCell ref="G14:Q14"/>
    <mergeCell ref="A17:A20"/>
    <mergeCell ref="B17:B20"/>
    <mergeCell ref="C17:C20"/>
    <mergeCell ref="D17:D20"/>
    <mergeCell ref="E17:F17"/>
    <mergeCell ref="G17:G20"/>
    <mergeCell ref="H17:H20"/>
    <mergeCell ref="A12:D12"/>
    <mergeCell ref="E12:F12"/>
    <mergeCell ref="G12:Q12"/>
    <mergeCell ref="A13:D13"/>
    <mergeCell ref="E13:F13"/>
    <mergeCell ref="G13:Q13"/>
    <mergeCell ref="B10:K10"/>
    <mergeCell ref="L10:M10"/>
    <mergeCell ref="P10:Q10"/>
    <mergeCell ref="A11:D11"/>
    <mergeCell ref="E11:F11"/>
    <mergeCell ref="G11:N11"/>
    <mergeCell ref="B8:K8"/>
    <mergeCell ref="L8:M8"/>
    <mergeCell ref="P8:Q8"/>
    <mergeCell ref="B9:K9"/>
    <mergeCell ref="L9:M9"/>
    <mergeCell ref="P9:Q9"/>
    <mergeCell ref="I3:Q4"/>
    <mergeCell ref="A5:Q5"/>
    <mergeCell ref="A6:I6"/>
    <mergeCell ref="A7:Q7"/>
  </mergeCells>
  <pageMargins left="0.31496062992125984" right="0.31496062992125984" top="0.35433070866141736" bottom="0.35433070866141736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 4.2 садочки</vt:lpstr>
      <vt:lpstr>Ф 4.1 0611010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Настя</cp:lastModifiedBy>
  <cp:lastPrinted>2023-03-17T10:22:02Z</cp:lastPrinted>
  <dcterms:created xsi:type="dcterms:W3CDTF">2018-07-09T07:35:28Z</dcterms:created>
  <dcterms:modified xsi:type="dcterms:W3CDTF">2025-07-15T07:33:14Z</dcterms:modified>
</cp:coreProperties>
</file>