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75" windowWidth="14415" windowHeight="3660" tabRatio="588"/>
  </bookViews>
  <sheets>
    <sheet name="0611010" sheetId="1" r:id="rId1"/>
  </sheets>
  <externalReferences>
    <externalReference r:id="rId2"/>
  </externalReferences>
  <definedNames>
    <definedName name="_xlnm.Print_Area" localSheetId="0">'0611010'!$A$1:$K$104</definedName>
  </definedNames>
  <calcPr calcId="144525" refMode="R1C1"/>
</workbook>
</file>

<file path=xl/calcChain.xml><?xml version="1.0" encoding="utf-8"?>
<calcChain xmlns="http://schemas.openxmlformats.org/spreadsheetml/2006/main">
  <c r="D34" i="1" l="1"/>
  <c r="G29" i="1" l="1"/>
  <c r="G27" i="1"/>
  <c r="H41" i="1" l="1"/>
  <c r="H42" i="1"/>
  <c r="H46" i="1" l="1"/>
  <c r="H32" i="1" l="1"/>
  <c r="H31" i="1"/>
  <c r="H35" i="1" l="1"/>
  <c r="H40" i="1" l="1"/>
  <c r="H39" i="1"/>
  <c r="H38" i="1"/>
  <c r="H34" i="1"/>
  <c r="H33" i="1"/>
  <c r="H29" i="1" l="1"/>
  <c r="H27" i="1"/>
  <c r="J87" i="1" l="1"/>
  <c r="J85" i="1"/>
  <c r="I84" i="1"/>
  <c r="H84" i="1"/>
  <c r="G84" i="1"/>
  <c r="F84" i="1"/>
  <c r="E84" i="1"/>
  <c r="D84" i="1"/>
  <c r="J83" i="1"/>
  <c r="J82" i="1"/>
  <c r="J81" i="1"/>
  <c r="I80" i="1"/>
  <c r="I79" i="1" s="1"/>
  <c r="H80" i="1"/>
  <c r="H79" i="1" s="1"/>
  <c r="G80" i="1"/>
  <c r="F80" i="1"/>
  <c r="F79" i="1" s="1"/>
  <c r="E80" i="1"/>
  <c r="E79" i="1" s="1"/>
  <c r="D80" i="1"/>
  <c r="G79" i="1"/>
  <c r="D79" i="1"/>
  <c r="J78" i="1"/>
  <c r="J77" i="1"/>
  <c r="J76" i="1"/>
  <c r="J75" i="1"/>
  <c r="I74" i="1"/>
  <c r="H74" i="1"/>
  <c r="G74" i="1"/>
  <c r="F74" i="1"/>
  <c r="E74" i="1"/>
  <c r="D74" i="1"/>
  <c r="J73" i="1"/>
  <c r="J72" i="1"/>
  <c r="J71" i="1"/>
  <c r="J70" i="1"/>
  <c r="J69" i="1"/>
  <c r="I68" i="1"/>
  <c r="H68" i="1"/>
  <c r="G68" i="1"/>
  <c r="F68" i="1"/>
  <c r="E68" i="1"/>
  <c r="D68" i="1"/>
  <c r="J67" i="1"/>
  <c r="J66" i="1"/>
  <c r="I65" i="1"/>
  <c r="H65" i="1"/>
  <c r="G65" i="1"/>
  <c r="F65" i="1"/>
  <c r="E65" i="1"/>
  <c r="D65" i="1"/>
  <c r="J64" i="1"/>
  <c r="J63" i="1"/>
  <c r="I62" i="1"/>
  <c r="I60" i="1" s="1"/>
  <c r="H62" i="1"/>
  <c r="H60" i="1" s="1"/>
  <c r="H59" i="1" s="1"/>
  <c r="G62" i="1"/>
  <c r="G60" i="1" s="1"/>
  <c r="F62" i="1"/>
  <c r="E62" i="1"/>
  <c r="E60" i="1" s="1"/>
  <c r="D62" i="1"/>
  <c r="D60" i="1" s="1"/>
  <c r="J61" i="1"/>
  <c r="J58" i="1"/>
  <c r="J57" i="1"/>
  <c r="J56" i="1"/>
  <c r="J55" i="1"/>
  <c r="I54" i="1"/>
  <c r="H54" i="1"/>
  <c r="G54" i="1"/>
  <c r="F54" i="1"/>
  <c r="D54" i="1"/>
  <c r="J53" i="1"/>
  <c r="J52" i="1"/>
  <c r="J51" i="1"/>
  <c r="I50" i="1"/>
  <c r="H50" i="1"/>
  <c r="G50" i="1"/>
  <c r="F50" i="1"/>
  <c r="E50" i="1"/>
  <c r="D50" i="1"/>
  <c r="J49" i="1"/>
  <c r="J48" i="1"/>
  <c r="I47" i="1"/>
  <c r="H47" i="1"/>
  <c r="G47" i="1"/>
  <c r="F47" i="1"/>
  <c r="E47" i="1"/>
  <c r="D47" i="1"/>
  <c r="J46" i="1"/>
  <c r="J45" i="1"/>
  <c r="I44" i="1"/>
  <c r="H44" i="1"/>
  <c r="G44" i="1"/>
  <c r="F44" i="1"/>
  <c r="D44" i="1"/>
  <c r="J43" i="1"/>
  <c r="J42" i="1"/>
  <c r="J41" i="1"/>
  <c r="J40" i="1"/>
  <c r="J39" i="1"/>
  <c r="J38" i="1"/>
  <c r="I37" i="1"/>
  <c r="H37" i="1"/>
  <c r="G37" i="1"/>
  <c r="F37" i="1"/>
  <c r="D37" i="1"/>
  <c r="J36" i="1"/>
  <c r="J35" i="1"/>
  <c r="J34" i="1"/>
  <c r="J33" i="1"/>
  <c r="J32" i="1"/>
  <c r="J31" i="1"/>
  <c r="J29" i="1"/>
  <c r="J28" i="1"/>
  <c r="J27" i="1"/>
  <c r="I26" i="1"/>
  <c r="I25" i="1" s="1"/>
  <c r="H26" i="1"/>
  <c r="H25" i="1" s="1"/>
  <c r="G26" i="1"/>
  <c r="G25" i="1" s="1"/>
  <c r="F26" i="1"/>
  <c r="F25" i="1" s="1"/>
  <c r="D26" i="1"/>
  <c r="D25" i="1" s="1"/>
  <c r="E23" i="1"/>
  <c r="E13" i="1"/>
  <c r="H5" i="1"/>
  <c r="I59" i="1" l="1"/>
  <c r="D59" i="1"/>
  <c r="E59" i="1"/>
  <c r="J62" i="1"/>
  <c r="G59" i="1"/>
  <c r="I30" i="1"/>
  <c r="I24" i="1" s="1"/>
  <c r="I23" i="1" s="1"/>
  <c r="F30" i="1"/>
  <c r="H30" i="1"/>
  <c r="H24" i="1" s="1"/>
  <c r="H23" i="1" s="1"/>
  <c r="J47" i="1"/>
  <c r="J50" i="1"/>
  <c r="J54" i="1"/>
  <c r="F60" i="1"/>
  <c r="F59" i="1" s="1"/>
  <c r="J74" i="1"/>
  <c r="J79" i="1"/>
  <c r="J80" i="1"/>
  <c r="J65" i="1"/>
  <c r="J68" i="1"/>
  <c r="J84" i="1"/>
  <c r="F24" i="1"/>
  <c r="J60" i="1"/>
  <c r="G30" i="1"/>
  <c r="G24" i="1" s="1"/>
  <c r="J44" i="1"/>
  <c r="D30" i="1"/>
  <c r="D24" i="1" s="1"/>
  <c r="J37" i="1"/>
  <c r="J25" i="1"/>
  <c r="J26" i="1"/>
  <c r="F23" i="1" l="1"/>
  <c r="D23" i="1"/>
  <c r="J59" i="1"/>
  <c r="G23" i="1"/>
  <c r="J30" i="1"/>
  <c r="J24" i="1"/>
  <c r="J23" i="1" l="1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<sst xmlns="http://schemas.openxmlformats.org/spreadsheetml/2006/main" count="125" uniqueCount="118">
  <si>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</si>
  <si>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</si>
  <si>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</si>
  <si>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</si>
  <si>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</si>
  <si>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</si>
  <si>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</si>
  <si>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</si>
  <si>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</si>
  <si>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</si>
  <si>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</si>
  <si>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</si>
  <si>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0611010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</si>
  <si>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</si>
  <si>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</si>
  <si>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</si>
  <si>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</si>
  <si>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</si>
  <si>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</si>
  <si>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</si>
  <si>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</si>
  <si>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</si>
  <si>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</si>
  <si>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</si>
  <si>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</si>
  <si>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</si>
  <si>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</si>
  <si>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</si>
  <si>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</si>
  <si>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</si>
  <si>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</si>
  <si>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</si>
  <si>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</si>
  <si>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</si>
  <si>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</si>
  <si>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</si>
  <si>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</si>
  <si>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</si>
  <si>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</si>
  <si>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</si>
  <si>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</si>
  <si>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</si>
  <si>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</si>
  <si>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</si>
  <si>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</si>
  <si>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</si>
  <si>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</si>
  <si>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</si>
  <si>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</si>
  <si>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</si>
  <si>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</si>
  <si>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</si>
  <si>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</si>
  <si>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</si>
  <si>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</si>
  <si>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</si>
  <si>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</si>
  <si>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</si>
  <si>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</si>
  <si>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</si>
  <si>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</si>
  <si>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</si>
  <si>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</si>
  <si>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</si>
  <si>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</si>
  <si>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</si>
  <si>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</si>
  <si>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</si>
  <si>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</si>
  <si>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</si>
  <si>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</si>
  <si>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</si>
  <si>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</si>
  <si>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</si>
  <si>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</si>
  <si>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</si>
  <si>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</si>
  <si>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</si>
  <si>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</si>
  <si>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</si>
  <si>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</si>
  <si>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</si>
  <si>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</si>
  <si>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</si>
  <si>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</si>
  <si>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</si>
  <si>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</si>
  <si>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</si>
  <si>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</si>
  <si>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</si>
  <si>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</si>
  <si>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</si>
  <si>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</si>
  <si>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</si>
  <si>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</si>
  <si>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</si>
  <si>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</si>
  <si>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</si>
  <si>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</si>
  <si>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</si>
  <si>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</si>
  <si>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</si>
  <si>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</si>
  <si>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 xml:space="preserve">Начальник управління освіти </t>
  </si>
  <si>
    <t>Головний бухгалтер</t>
  </si>
  <si>
    <t>Г.Т.Ярмольчук</t>
  </si>
  <si>
    <t>350</t>
  </si>
  <si>
    <t>Міністерство фінансів</t>
  </si>
  <si>
    <t xml:space="preserve">Код та назва відомчої класифікації видатків та кредитування державного бюджету </t>
  </si>
  <si>
    <t>Управління освіти виконавчого комітету Рівненської міської ради ЦРПРСАДОП Пагінець</t>
  </si>
  <si>
    <t>ПРО НАДХОДЖЕННЯ ТА ВИКОРИСТАННЯ КОШТІВ ЗАГАЛЬНОГО ФОНДУ (ФОРМА №2-М)</t>
  </si>
  <si>
    <t>м.Рівне вул.Соборна,30</t>
  </si>
  <si>
    <t>Орган місцевого самоврядування</t>
  </si>
  <si>
    <t>Надання дошкільної освіти</t>
  </si>
  <si>
    <t>06</t>
  </si>
  <si>
    <t>А.В.Мазур</t>
  </si>
  <si>
    <r>
      <t xml:space="preserve">Періодичність: </t>
    </r>
    <r>
      <rPr>
        <u/>
        <sz val="9"/>
        <color indexed="8"/>
        <rFont val="Times New Roman"/>
        <family val="1"/>
        <charset val="204"/>
      </rPr>
      <t>квартальна</t>
    </r>
    <r>
      <rPr>
        <sz val="9"/>
        <color indexed="8"/>
        <rFont val="Times New Roman"/>
        <family val="1"/>
        <charset val="204"/>
      </rPr>
      <t>, річна</t>
    </r>
  </si>
  <si>
    <t>за І півріччя 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</si>
</sst>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indexed="8"/>
      <name val="Times New Roman"/>
      <family val="1"/>
      <charset val="204"/>
    </font>
    <font>
      <u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Border="1" applyAlignment="1">
      <alignment horizontal="left"/>
    </xf>
    <xf numFmtId="0" fontId="16" fillId="0" borderId="0" xfId="0" applyFont="1"/>
    <xf numFmtId="0" fontId="4" fillId="0" borderId="0" xfId="0" applyFont="1"/>
    <xf numFmtId="0" fontId="7" fillId="0" borderId="1" xfId="0" applyFont="1" applyBorder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49" fontId="7" fillId="2" borderId="1" xfId="0" applyNumberFormat="1" applyFont="1" applyFill="1" applyBorder="1" applyAlignment="1" applyProtection="1">
      <alignment horizontal="center" wrapText="1"/>
    </xf>
    <xf numFmtId="49" fontId="7" fillId="3" borderId="1" xfId="0" applyNumberFormat="1" applyFont="1" applyFill="1" applyBorder="1" applyAlignment="1" applyProtection="1">
      <alignment wrapText="1"/>
      <protection locked="0"/>
    </xf>
    <xf numFmtId="49" fontId="7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16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Fill="1" applyBorder="1" applyAlignment="1" applyProtection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4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4;&#1110;&#1090;&#1080;%20&#1087;&#1086;%20&#1079;&#1072;&#1082;&#1083;&#1072;&#1076;&#1072;&#1093;%202023&#1088;/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%20&#1079;%20&#1089;&#1072;&#1084;&#1086;&#1089;&#1090;&#1110;&#1081;&#1085;&#1080;&#1084;&#1080;%20&#1079;&#1072;&#1082;&#1083;&#1072;&#1076;&#1072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40"/>
      <sheetName val="Ф.2.770"/>
      <sheetName val="Ф.2.161"/>
      <sheetName val="Ф.2.070"/>
      <sheetName val="Ф.2.090"/>
      <sheetName val="Ф.2.110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0611090"/>
      <sheetName val="Ф.4.1.0611110"/>
      <sheetName val="Ф.4.1.0611070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0611161"/>
      <sheetName val="Ф.4.2.0611090"/>
      <sheetName val="Ф.4.2.0611110"/>
      <sheetName val="Ф.4.2.0611070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010"/>
      <sheetName val="Ф.4.3.КФК020"/>
      <sheetName val="Ф.4.3.КФК161"/>
      <sheetName val="Ф.4.3.КФК321"/>
      <sheetName val="Ф.4.3.КФК090"/>
      <sheetName val="Ф.4.3.КФК070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>
        <row r="7">
          <cell r="F7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104"/>
  <sheetViews>
    <sheetView tabSelected="1" view="pageBreakPreview" topLeftCell="A4" zoomScale="130" zoomScaleSheetLayoutView="130" workbookViewId="0">
      <pane ySplit="13" topLeftCell="A27" activePane="bottomLeft" state="frozen"/>
      <selection activeCell="E17" sqref="E17"/>
      <selection pane="bottomLeft" activeCell="A11" sqref="A11"/>
    </sheetView>
  </sheetViews>
  <sheetFormatPr defaultRowHeight="15" x14ac:dyDescent="0.25"/>
  <cols>
    <col min="1" max="1" width="54.140625" customWidth="1"/>
    <col min="4" max="4" width="11.7109375" customWidth="1"/>
    <col min="5" max="5" width="11.5703125" customWidth="1"/>
    <col min="6" max="6" width="10.7109375" customWidth="1"/>
    <col min="7" max="7" width="15.85546875" customWidth="1"/>
    <col min="8" max="8" width="10.85546875" customWidth="1"/>
    <col min="9" max="9" width="0.140625" hidden="1" customWidth="1"/>
    <col min="10" max="10" width="10.140625" customWidth="1"/>
    <col min="11" max="11" width="0.85546875" customWidth="1"/>
  </cols>
  <sheetData>
    <row r="1" spans="1:11" s="55" customFormat="1" ht="12" customHeight="1" x14ac:dyDescent="0.2">
      <c r="A1" s="56"/>
      <c r="B1" s="56"/>
      <c r="C1" s="56"/>
      <c r="D1" s="56"/>
      <c r="E1" s="56"/>
      <c r="F1" s="56"/>
      <c r="G1" s="115" t="s">
        <v>0</v>
      </c>
      <c r="H1" s="115"/>
      <c r="I1" s="115"/>
      <c r="J1" s="115"/>
      <c r="K1" s="56"/>
    </row>
    <row r="2" spans="1:11" s="55" customFormat="1" ht="12" x14ac:dyDescent="0.2">
      <c r="A2" s="56"/>
      <c r="B2" s="56"/>
      <c r="C2" s="56"/>
      <c r="D2" s="56"/>
      <c r="E2" s="56"/>
      <c r="F2" s="56"/>
      <c r="G2" s="115"/>
      <c r="H2" s="115"/>
      <c r="I2" s="115"/>
      <c r="J2" s="115"/>
      <c r="K2" s="56"/>
    </row>
    <row r="3" spans="1:11" s="55" customFormat="1" ht="12" x14ac:dyDescent="0.2">
      <c r="A3" s="56"/>
      <c r="B3" s="56"/>
      <c r="C3" s="56"/>
      <c r="D3" s="56"/>
      <c r="E3" s="56"/>
      <c r="F3" s="56"/>
      <c r="G3" s="115"/>
      <c r="H3" s="115"/>
      <c r="I3" s="115"/>
      <c r="J3" s="115"/>
      <c r="K3" s="56"/>
    </row>
    <row r="4" spans="1:11" s="55" customFormat="1" ht="12" x14ac:dyDescent="0.2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58"/>
    </row>
    <row r="5" spans="1:11" s="55" customFormat="1" ht="12" x14ac:dyDescent="0.2">
      <c r="A5" s="117" t="s">
        <v>110</v>
      </c>
      <c r="B5" s="117"/>
      <c r="C5" s="117"/>
      <c r="D5" s="117"/>
      <c r="E5" s="117"/>
      <c r="F5" s="117"/>
      <c r="G5" s="57"/>
      <c r="H5" s="58" t="str">
        <f>IF([1]ЗАПОЛНИТЬ!$F$7=1,[1]шапки!#REF!,"")</f>
        <v/>
      </c>
      <c r="I5" s="58"/>
      <c r="J5" s="58"/>
      <c r="K5" s="58"/>
    </row>
    <row r="6" spans="1:11" s="55" customFormat="1" ht="12" x14ac:dyDescent="0.2">
      <c r="A6" s="116" t="s">
        <v>117</v>
      </c>
      <c r="B6" s="116"/>
      <c r="C6" s="116"/>
      <c r="D6" s="116"/>
      <c r="E6" s="116"/>
      <c r="F6" s="116"/>
      <c r="G6" s="116"/>
      <c r="H6" s="116"/>
      <c r="I6" s="116"/>
      <c r="J6" s="116"/>
      <c r="K6" s="56"/>
    </row>
    <row r="7" spans="1:11" s="55" customFormat="1" ht="12" x14ac:dyDescent="0.2">
      <c r="A7" s="56"/>
      <c r="B7" s="56"/>
      <c r="C7" s="56"/>
      <c r="D7" s="56"/>
      <c r="E7" s="56"/>
      <c r="F7" s="56"/>
      <c r="G7" s="56"/>
      <c r="H7" s="56"/>
      <c r="I7" s="56"/>
      <c r="J7" s="59" t="s">
        <v>2</v>
      </c>
      <c r="K7" s="56"/>
    </row>
    <row r="8" spans="1:11" s="55" customFormat="1" ht="12" x14ac:dyDescent="0.2">
      <c r="A8" s="56"/>
      <c r="B8" s="56"/>
      <c r="C8" s="56"/>
      <c r="D8" s="56"/>
      <c r="E8" s="56"/>
      <c r="F8" s="56"/>
      <c r="G8" s="56"/>
      <c r="H8" s="56"/>
      <c r="I8" s="56"/>
      <c r="J8" s="3"/>
      <c r="K8" s="56"/>
    </row>
    <row r="9" spans="1:11" s="55" customFormat="1" ht="22.5" customHeight="1" x14ac:dyDescent="0.2">
      <c r="A9" s="60" t="s">
        <v>3</v>
      </c>
      <c r="B9" s="120" t="s">
        <v>109</v>
      </c>
      <c r="C9" s="120"/>
      <c r="D9" s="120"/>
      <c r="E9" s="120"/>
      <c r="F9" s="120"/>
      <c r="G9" s="120"/>
      <c r="H9" s="61" t="s">
        <v>4</v>
      </c>
      <c r="I9" s="56"/>
      <c r="J9" s="5">
        <v>25675242</v>
      </c>
      <c r="K9" s="68"/>
    </row>
    <row r="10" spans="1:11" s="55" customFormat="1" ht="15" customHeight="1" x14ac:dyDescent="0.2">
      <c r="A10" s="62" t="s">
        <v>5</v>
      </c>
      <c r="B10" s="118" t="s">
        <v>111</v>
      </c>
      <c r="C10" s="118"/>
      <c r="D10" s="118"/>
      <c r="E10" s="118"/>
      <c r="F10" s="118"/>
      <c r="G10" s="118"/>
      <c r="H10" s="56" t="s">
        <v>6</v>
      </c>
      <c r="I10" s="56"/>
      <c r="J10" s="6">
        <v>561010000</v>
      </c>
      <c r="K10" s="62"/>
    </row>
    <row r="11" spans="1:11" s="55" customFormat="1" ht="15" customHeight="1" x14ac:dyDescent="0.2">
      <c r="A11" s="63" t="s">
        <v>7</v>
      </c>
      <c r="B11" s="119" t="s">
        <v>112</v>
      </c>
      <c r="C11" s="119"/>
      <c r="D11" s="119"/>
      <c r="E11" s="119"/>
      <c r="F11" s="119"/>
      <c r="G11" s="119"/>
      <c r="H11" s="56" t="s">
        <v>8</v>
      </c>
      <c r="I11" s="56"/>
      <c r="J11" s="6">
        <v>420</v>
      </c>
      <c r="K11" s="62"/>
    </row>
    <row r="12" spans="1:11" s="55" customFormat="1" ht="15" customHeight="1" x14ac:dyDescent="0.2">
      <c r="A12" s="108" t="s">
        <v>108</v>
      </c>
      <c r="B12" s="108"/>
      <c r="C12" s="108"/>
      <c r="D12" s="64" t="s">
        <v>106</v>
      </c>
      <c r="E12" s="119" t="s">
        <v>107</v>
      </c>
      <c r="F12" s="119"/>
      <c r="G12" s="119"/>
      <c r="H12" s="119"/>
      <c r="I12" s="56"/>
      <c r="J12" s="56"/>
      <c r="K12" s="68"/>
    </row>
    <row r="13" spans="1:11" s="55" customFormat="1" ht="23.25" customHeight="1" x14ac:dyDescent="0.2">
      <c r="A13" s="108" t="s">
        <v>9</v>
      </c>
      <c r="B13" s="108"/>
      <c r="C13" s="108"/>
      <c r="D13" s="65"/>
      <c r="E13" s="109" t="str">
        <f>IF(D13&gt;0,VLOOKUP(D13,[1]ДовидникКПК!#REF!,2,FALSE),"")</f>
        <v/>
      </c>
      <c r="F13" s="109"/>
      <c r="G13" s="109"/>
      <c r="H13" s="109"/>
      <c r="I13" s="109"/>
      <c r="J13" s="109"/>
      <c r="K13" s="68"/>
    </row>
    <row r="14" spans="1:11" s="55" customFormat="1" ht="23.25" customHeight="1" x14ac:dyDescent="0.2">
      <c r="A14" s="108" t="s">
        <v>10</v>
      </c>
      <c r="B14" s="108"/>
      <c r="C14" s="108"/>
      <c r="D14" s="64" t="s">
        <v>114</v>
      </c>
      <c r="E14" s="110"/>
      <c r="F14" s="110"/>
      <c r="G14" s="110"/>
      <c r="H14" s="110"/>
      <c r="I14" s="110"/>
      <c r="J14" s="110"/>
      <c r="K14" s="68"/>
    </row>
    <row r="15" spans="1:11" s="55" customFormat="1" ht="21.75" customHeight="1" x14ac:dyDescent="0.2">
      <c r="A15" s="108" t="s">
        <v>11</v>
      </c>
      <c r="B15" s="108"/>
      <c r="C15" s="108"/>
      <c r="D15" s="66" t="s">
        <v>12</v>
      </c>
      <c r="E15" s="111" t="s">
        <v>113</v>
      </c>
      <c r="F15" s="111"/>
      <c r="G15" s="111"/>
      <c r="H15" s="111"/>
      <c r="I15" s="111"/>
      <c r="J15" s="111"/>
      <c r="K15" s="68"/>
    </row>
    <row r="16" spans="1:11" s="55" customFormat="1" ht="12.75" customHeight="1" x14ac:dyDescent="0.2">
      <c r="A16" s="67" t="s">
        <v>116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s="55" customFormat="1" ht="10.5" customHeight="1" x14ac:dyDescent="0.2">
      <c r="A17" s="67" t="s">
        <v>13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6.75" customHeight="1" thickBot="1" x14ac:dyDescent="0.3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16.5" customHeight="1" thickTop="1" thickBot="1" x14ac:dyDescent="0.3">
      <c r="A19" s="112" t="s">
        <v>14</v>
      </c>
      <c r="B19" s="113" t="s">
        <v>15</v>
      </c>
      <c r="C19" s="112" t="s">
        <v>16</v>
      </c>
      <c r="D19" s="113" t="s">
        <v>17</v>
      </c>
      <c r="E19" s="113" t="s">
        <v>18</v>
      </c>
      <c r="F19" s="114" t="s">
        <v>19</v>
      </c>
      <c r="G19" s="114" t="s">
        <v>20</v>
      </c>
      <c r="H19" s="114" t="s">
        <v>21</v>
      </c>
      <c r="I19" s="114" t="s">
        <v>22</v>
      </c>
      <c r="J19" s="113" t="s">
        <v>23</v>
      </c>
      <c r="K19" s="2"/>
    </row>
    <row r="20" spans="1:11" ht="16.5" thickTop="1" thickBot="1" x14ac:dyDescent="0.3">
      <c r="A20" s="112"/>
      <c r="B20" s="113"/>
      <c r="C20" s="112"/>
      <c r="D20" s="113"/>
      <c r="E20" s="113"/>
      <c r="F20" s="114"/>
      <c r="G20" s="114"/>
      <c r="H20" s="114"/>
      <c r="I20" s="114"/>
      <c r="J20" s="113"/>
      <c r="K20" s="2"/>
    </row>
    <row r="21" spans="1:11" ht="16.5" thickTop="1" thickBot="1" x14ac:dyDescent="0.3">
      <c r="A21" s="112"/>
      <c r="B21" s="113"/>
      <c r="C21" s="112"/>
      <c r="D21" s="113"/>
      <c r="E21" s="113"/>
      <c r="F21" s="114"/>
      <c r="G21" s="114"/>
      <c r="H21" s="114"/>
      <c r="I21" s="114"/>
      <c r="J21" s="113"/>
      <c r="K21" s="2"/>
    </row>
    <row r="22" spans="1:11" ht="16.5" thickTop="1" thickBot="1" x14ac:dyDescent="0.3">
      <c r="A22" s="7">
        <v>1</v>
      </c>
      <c r="B22" s="7">
        <v>2</v>
      </c>
      <c r="C22" s="7">
        <v>3</v>
      </c>
      <c r="D22" s="7">
        <v>4</v>
      </c>
      <c r="E22" s="7">
        <v>5</v>
      </c>
      <c r="F22" s="7">
        <v>6</v>
      </c>
      <c r="G22" s="7">
        <v>7</v>
      </c>
      <c r="H22" s="7">
        <v>8</v>
      </c>
      <c r="I22" s="7">
        <v>9</v>
      </c>
      <c r="J22" s="7">
        <v>9</v>
      </c>
      <c r="K22" s="2"/>
    </row>
    <row r="23" spans="1:11" ht="12" customHeight="1" thickTop="1" thickBot="1" x14ac:dyDescent="0.3">
      <c r="A23" s="8" t="s">
        <v>24</v>
      </c>
      <c r="B23" s="8" t="s">
        <v>25</v>
      </c>
      <c r="C23" s="9" t="s">
        <v>26</v>
      </c>
      <c r="D23" s="10">
        <f>D24+D59+D79+D84+D87</f>
        <v>14412306</v>
      </c>
      <c r="E23" s="10">
        <f>E26+E29+E32+E33+E37+E45+E46+E86+E54</f>
        <v>0</v>
      </c>
      <c r="F23" s="10">
        <f>F24+F59+F79+F84+F87</f>
        <v>0</v>
      </c>
      <c r="G23" s="10">
        <f>G24+G59+G79+G84+G87</f>
        <v>8352419.1600000001</v>
      </c>
      <c r="H23" s="10">
        <f>H24+H59+H79+H84+H87</f>
        <v>8352419.1600000001</v>
      </c>
      <c r="I23" s="10">
        <f>I24+I59+I79+I84+I87</f>
        <v>0</v>
      </c>
      <c r="J23" s="10">
        <f>F23+G23-H23</f>
        <v>0</v>
      </c>
      <c r="K23" s="2"/>
    </row>
    <row r="24" spans="1:11" ht="17.25" customHeight="1" thickTop="1" thickBot="1" x14ac:dyDescent="0.3">
      <c r="A24" s="11" t="s">
        <v>27</v>
      </c>
      <c r="B24" s="8">
        <v>2000</v>
      </c>
      <c r="C24" s="9" t="s">
        <v>28</v>
      </c>
      <c r="D24" s="10">
        <f t="shared" ref="D24" si="0">D25+D30+D47+D50+D54+D58</f>
        <v>14412306</v>
      </c>
      <c r="E24" s="10">
        <v>0</v>
      </c>
      <c r="F24" s="10">
        <f t="shared" ref="F24:I24" si="1">F25+F30+F47+F50+F54+F58</f>
        <v>0</v>
      </c>
      <c r="G24" s="10">
        <f t="shared" si="1"/>
        <v>8352419.1600000001</v>
      </c>
      <c r="H24" s="10">
        <f t="shared" si="1"/>
        <v>8352419.1600000001</v>
      </c>
      <c r="I24" s="10">
        <f t="shared" si="1"/>
        <v>0</v>
      </c>
      <c r="J24" s="10">
        <f t="shared" ref="J24:J36" si="2">F24+G24-H24</f>
        <v>0</v>
      </c>
      <c r="K24" s="2"/>
    </row>
    <row r="25" spans="1:11" ht="12" customHeight="1" thickTop="1" thickBot="1" x14ac:dyDescent="0.3">
      <c r="A25" s="12" t="s">
        <v>29</v>
      </c>
      <c r="B25" s="8">
        <v>2100</v>
      </c>
      <c r="C25" s="9" t="s">
        <v>30</v>
      </c>
      <c r="D25" s="10">
        <f>D26+D29</f>
        <v>11309400</v>
      </c>
      <c r="E25" s="10">
        <v>0</v>
      </c>
      <c r="F25" s="10">
        <f>F26+F29</f>
        <v>0</v>
      </c>
      <c r="G25" s="10">
        <f>G26+G29</f>
        <v>7050854.21</v>
      </c>
      <c r="H25" s="10">
        <f>H26+H29</f>
        <v>7050854.21</v>
      </c>
      <c r="I25" s="10">
        <f>I26+I29</f>
        <v>0</v>
      </c>
      <c r="J25" s="10">
        <f t="shared" si="2"/>
        <v>0</v>
      </c>
      <c r="K25" s="2"/>
    </row>
    <row r="26" spans="1:11" s="78" customFormat="1" ht="12" customHeight="1" thickTop="1" thickBot="1" x14ac:dyDescent="0.3">
      <c r="A26" s="73" t="s">
        <v>31</v>
      </c>
      <c r="B26" s="74">
        <v>2110</v>
      </c>
      <c r="C26" s="75" t="s">
        <v>32</v>
      </c>
      <c r="D26" s="71">
        <f t="shared" ref="D26" si="3">SUM(D27:D28)</f>
        <v>9270000</v>
      </c>
      <c r="E26" s="69">
        <v>0</v>
      </c>
      <c r="F26" s="71">
        <f t="shared" ref="F26:I26" si="4">SUM(F27:F28)</f>
        <v>0</v>
      </c>
      <c r="G26" s="71">
        <f t="shared" si="4"/>
        <v>5763632.0700000003</v>
      </c>
      <c r="H26" s="71">
        <f t="shared" si="4"/>
        <v>5763632.0700000003</v>
      </c>
      <c r="I26" s="71">
        <f t="shared" si="4"/>
        <v>0</v>
      </c>
      <c r="J26" s="71">
        <f t="shared" si="2"/>
        <v>0</v>
      </c>
      <c r="K26" s="76"/>
    </row>
    <row r="27" spans="1:11" s="78" customFormat="1" ht="12" customHeight="1" thickTop="1" thickBot="1" x14ac:dyDescent="0.3">
      <c r="A27" s="79" t="s">
        <v>33</v>
      </c>
      <c r="B27" s="80">
        <v>2111</v>
      </c>
      <c r="C27" s="81" t="s">
        <v>34</v>
      </c>
      <c r="D27" s="70">
        <v>9270000</v>
      </c>
      <c r="E27" s="72">
        <v>0</v>
      </c>
      <c r="F27" s="70">
        <v>0</v>
      </c>
      <c r="G27" s="70">
        <f>5763632.07</f>
        <v>5763632.0700000003</v>
      </c>
      <c r="H27" s="70">
        <f>G27</f>
        <v>5763632.0700000003</v>
      </c>
      <c r="I27" s="70">
        <v>0</v>
      </c>
      <c r="J27" s="72">
        <f t="shared" si="2"/>
        <v>0</v>
      </c>
      <c r="K27" s="76"/>
    </row>
    <row r="28" spans="1:11" s="78" customFormat="1" ht="12" customHeight="1" thickTop="1" thickBot="1" x14ac:dyDescent="0.3">
      <c r="A28" s="79" t="s">
        <v>35</v>
      </c>
      <c r="B28" s="80">
        <v>2112</v>
      </c>
      <c r="C28" s="81" t="s">
        <v>36</v>
      </c>
      <c r="D28" s="70">
        <v>0</v>
      </c>
      <c r="E28" s="72">
        <v>0</v>
      </c>
      <c r="F28" s="70">
        <v>0</v>
      </c>
      <c r="G28" s="70">
        <v>0</v>
      </c>
      <c r="H28" s="70">
        <v>0</v>
      </c>
      <c r="I28" s="70">
        <v>0</v>
      </c>
      <c r="J28" s="72">
        <f t="shared" si="2"/>
        <v>0</v>
      </c>
      <c r="K28" s="76"/>
    </row>
    <row r="29" spans="1:11" s="78" customFormat="1" ht="12" customHeight="1" thickTop="1" thickBot="1" x14ac:dyDescent="0.3">
      <c r="A29" s="82" t="s">
        <v>37</v>
      </c>
      <c r="B29" s="74">
        <v>2120</v>
      </c>
      <c r="C29" s="75" t="s">
        <v>38</v>
      </c>
      <c r="D29" s="69">
        <v>2039400</v>
      </c>
      <c r="E29" s="69">
        <v>0</v>
      </c>
      <c r="F29" s="69">
        <v>0</v>
      </c>
      <c r="G29" s="69">
        <f>1287222.14</f>
        <v>1287222.1399999999</v>
      </c>
      <c r="H29" s="69">
        <f>G29</f>
        <v>1287222.1399999999</v>
      </c>
      <c r="I29" s="69">
        <v>0</v>
      </c>
      <c r="J29" s="71">
        <f t="shared" si="2"/>
        <v>0</v>
      </c>
      <c r="K29" s="76"/>
    </row>
    <row r="30" spans="1:11" s="78" customFormat="1" ht="12" customHeight="1" thickTop="1" thickBot="1" x14ac:dyDescent="0.3">
      <c r="A30" s="83" t="s">
        <v>39</v>
      </c>
      <c r="B30" s="84">
        <v>2200</v>
      </c>
      <c r="C30" s="85" t="s">
        <v>40</v>
      </c>
      <c r="D30" s="77">
        <f>SUM(D31:D37)+D44</f>
        <v>3102906</v>
      </c>
      <c r="E30" s="77">
        <v>0</v>
      </c>
      <c r="F30" s="77">
        <f>SUM(F31:F37)+F44</f>
        <v>0</v>
      </c>
      <c r="G30" s="77">
        <f>SUM(G31:G37)+G44</f>
        <v>1301564.95</v>
      </c>
      <c r="H30" s="77">
        <f>SUM(H31:H37)+H44</f>
        <v>1301564.95</v>
      </c>
      <c r="I30" s="77">
        <f>SUM(I31:I37)+I44</f>
        <v>0</v>
      </c>
      <c r="J30" s="77">
        <f t="shared" si="2"/>
        <v>0</v>
      </c>
      <c r="K30" s="76"/>
    </row>
    <row r="31" spans="1:11" s="78" customFormat="1" ht="12" customHeight="1" thickTop="1" thickBot="1" x14ac:dyDescent="0.3">
      <c r="A31" s="73" t="s">
        <v>41</v>
      </c>
      <c r="B31" s="74">
        <v>2210</v>
      </c>
      <c r="C31" s="75" t="s">
        <v>42</v>
      </c>
      <c r="D31" s="69">
        <v>33800</v>
      </c>
      <c r="E31" s="71">
        <v>0</v>
      </c>
      <c r="F31" s="69">
        <v>0</v>
      </c>
      <c r="G31" s="69"/>
      <c r="H31" s="69">
        <f>G31</f>
        <v>0</v>
      </c>
      <c r="I31" s="69">
        <v>0</v>
      </c>
      <c r="J31" s="71">
        <f t="shared" si="2"/>
        <v>0</v>
      </c>
      <c r="K31" s="76"/>
    </row>
    <row r="32" spans="1:11" s="78" customFormat="1" ht="12" customHeight="1" thickTop="1" thickBot="1" x14ac:dyDescent="0.3">
      <c r="A32" s="73" t="s">
        <v>43</v>
      </c>
      <c r="B32" s="74">
        <v>2220</v>
      </c>
      <c r="C32" s="74">
        <v>100</v>
      </c>
      <c r="D32" s="69">
        <v>2500</v>
      </c>
      <c r="E32" s="69">
        <v>0</v>
      </c>
      <c r="F32" s="69">
        <v>0</v>
      </c>
      <c r="G32" s="69">
        <v>2500</v>
      </c>
      <c r="H32" s="69">
        <f>G32</f>
        <v>2500</v>
      </c>
      <c r="I32" s="69">
        <v>0</v>
      </c>
      <c r="J32" s="71">
        <f t="shared" si="2"/>
        <v>0</v>
      </c>
      <c r="K32" s="76"/>
    </row>
    <row r="33" spans="1:11" s="78" customFormat="1" ht="11.25" customHeight="1" thickTop="1" thickBot="1" x14ac:dyDescent="0.3">
      <c r="A33" s="73" t="s">
        <v>44</v>
      </c>
      <c r="B33" s="74">
        <v>2230</v>
      </c>
      <c r="C33" s="74">
        <v>110</v>
      </c>
      <c r="D33" s="69">
        <v>726400</v>
      </c>
      <c r="E33" s="69">
        <v>0</v>
      </c>
      <c r="F33" s="69">
        <v>0</v>
      </c>
      <c r="G33" s="69">
        <v>374200.2</v>
      </c>
      <c r="H33" s="69">
        <f>G33</f>
        <v>374200.2</v>
      </c>
      <c r="I33" s="69">
        <v>0</v>
      </c>
      <c r="J33" s="71">
        <f t="shared" si="2"/>
        <v>0</v>
      </c>
      <c r="K33" s="76"/>
    </row>
    <row r="34" spans="1:11" s="78" customFormat="1" ht="12" customHeight="1" thickTop="1" thickBot="1" x14ac:dyDescent="0.3">
      <c r="A34" s="73" t="s">
        <v>45</v>
      </c>
      <c r="B34" s="74">
        <v>2240</v>
      </c>
      <c r="C34" s="74">
        <v>120</v>
      </c>
      <c r="D34" s="69">
        <f>42300+56600+1620</f>
        <v>100520</v>
      </c>
      <c r="E34" s="71">
        <v>0</v>
      </c>
      <c r="F34" s="69">
        <v>0</v>
      </c>
      <c r="G34" s="69">
        <v>80494.62</v>
      </c>
      <c r="H34" s="69">
        <f>G34</f>
        <v>80494.62</v>
      </c>
      <c r="I34" s="69">
        <v>0</v>
      </c>
      <c r="J34" s="71">
        <f t="shared" si="2"/>
        <v>0</v>
      </c>
      <c r="K34" s="76"/>
    </row>
    <row r="35" spans="1:11" s="78" customFormat="1" ht="12" customHeight="1" thickTop="1" thickBot="1" x14ac:dyDescent="0.3">
      <c r="A35" s="73" t="s">
        <v>46</v>
      </c>
      <c r="B35" s="74">
        <v>2250</v>
      </c>
      <c r="C35" s="74">
        <v>130</v>
      </c>
      <c r="D35" s="69"/>
      <c r="E35" s="71">
        <v>0</v>
      </c>
      <c r="F35" s="69">
        <v>0</v>
      </c>
      <c r="G35" s="69">
        <v>0</v>
      </c>
      <c r="H35" s="69">
        <f>G35</f>
        <v>0</v>
      </c>
      <c r="I35" s="69">
        <v>0</v>
      </c>
      <c r="J35" s="71">
        <f t="shared" si="2"/>
        <v>0</v>
      </c>
      <c r="K35" s="76"/>
    </row>
    <row r="36" spans="1:11" s="78" customFormat="1" ht="12" customHeight="1" thickTop="1" thickBot="1" x14ac:dyDescent="0.3">
      <c r="A36" s="82" t="s">
        <v>47</v>
      </c>
      <c r="B36" s="74">
        <v>2260</v>
      </c>
      <c r="C36" s="74">
        <v>140</v>
      </c>
      <c r="D36" s="69">
        <v>0</v>
      </c>
      <c r="E36" s="71">
        <v>0</v>
      </c>
      <c r="F36" s="69">
        <v>0</v>
      </c>
      <c r="G36" s="69">
        <v>0</v>
      </c>
      <c r="H36" s="69">
        <v>0</v>
      </c>
      <c r="I36" s="69">
        <v>0</v>
      </c>
      <c r="J36" s="71">
        <f t="shared" si="2"/>
        <v>0</v>
      </c>
      <c r="K36" s="76"/>
    </row>
    <row r="37" spans="1:11" s="78" customFormat="1" ht="12" customHeight="1" thickTop="1" thickBot="1" x14ac:dyDescent="0.3">
      <c r="A37" s="82" t="s">
        <v>48</v>
      </c>
      <c r="B37" s="74">
        <v>2270</v>
      </c>
      <c r="C37" s="74">
        <v>150</v>
      </c>
      <c r="D37" s="71">
        <f>SUM(D38:D43)</f>
        <v>2237400</v>
      </c>
      <c r="E37" s="69">
        <v>0</v>
      </c>
      <c r="F37" s="71">
        <f>SUM(F38:F43)</f>
        <v>0</v>
      </c>
      <c r="G37" s="71">
        <f>SUM(G38:G43)</f>
        <v>842084.13</v>
      </c>
      <c r="H37" s="71">
        <f>SUM(H38:H43)</f>
        <v>842084.13</v>
      </c>
      <c r="I37" s="71">
        <f>SUM(I38:I43)</f>
        <v>0</v>
      </c>
      <c r="J37" s="71">
        <f>F37+G37-H37</f>
        <v>0</v>
      </c>
      <c r="K37" s="76"/>
    </row>
    <row r="38" spans="1:11" s="78" customFormat="1" ht="12" customHeight="1" thickTop="1" thickBot="1" x14ac:dyDescent="0.3">
      <c r="A38" s="79" t="s">
        <v>49</v>
      </c>
      <c r="B38" s="80">
        <v>2271</v>
      </c>
      <c r="C38" s="80">
        <v>160</v>
      </c>
      <c r="D38" s="70">
        <v>1597300</v>
      </c>
      <c r="E38" s="72">
        <v>0</v>
      </c>
      <c r="F38" s="70">
        <v>0</v>
      </c>
      <c r="G38" s="70">
        <v>590914.97</v>
      </c>
      <c r="H38" s="70">
        <f>G38</f>
        <v>590914.97</v>
      </c>
      <c r="I38" s="70">
        <v>0</v>
      </c>
      <c r="J38" s="72">
        <f t="shared" ref="J38:J42" si="5">F38+G38-H38</f>
        <v>0</v>
      </c>
      <c r="K38" s="76"/>
    </row>
    <row r="39" spans="1:11" s="78" customFormat="1" ht="12" customHeight="1" thickTop="1" thickBot="1" x14ac:dyDescent="0.3">
      <c r="A39" s="79" t="s">
        <v>50</v>
      </c>
      <c r="B39" s="80">
        <v>2272</v>
      </c>
      <c r="C39" s="80">
        <v>170</v>
      </c>
      <c r="D39" s="70">
        <v>141900</v>
      </c>
      <c r="E39" s="72">
        <v>0</v>
      </c>
      <c r="F39" s="70">
        <v>0</v>
      </c>
      <c r="G39" s="70">
        <v>63593.3</v>
      </c>
      <c r="H39" s="70">
        <f>G39</f>
        <v>63593.3</v>
      </c>
      <c r="I39" s="70">
        <v>0</v>
      </c>
      <c r="J39" s="72">
        <f t="shared" si="5"/>
        <v>0</v>
      </c>
      <c r="K39" s="76"/>
    </row>
    <row r="40" spans="1:11" s="78" customFormat="1" ht="12" customHeight="1" thickTop="1" thickBot="1" x14ac:dyDescent="0.3">
      <c r="A40" s="79" t="s">
        <v>51</v>
      </c>
      <c r="B40" s="80">
        <v>2273</v>
      </c>
      <c r="C40" s="80">
        <v>180</v>
      </c>
      <c r="D40" s="70">
        <v>472300</v>
      </c>
      <c r="E40" s="72">
        <v>0</v>
      </c>
      <c r="F40" s="70">
        <v>0</v>
      </c>
      <c r="G40" s="70">
        <v>173714.76</v>
      </c>
      <c r="H40" s="70">
        <f>G40</f>
        <v>173714.76</v>
      </c>
      <c r="I40" s="70">
        <v>0</v>
      </c>
      <c r="J40" s="72">
        <f t="shared" si="5"/>
        <v>0</v>
      </c>
      <c r="K40" s="76"/>
    </row>
    <row r="41" spans="1:11" s="78" customFormat="1" ht="12" customHeight="1" thickTop="1" thickBot="1" x14ac:dyDescent="0.3">
      <c r="A41" s="79" t="s">
        <v>52</v>
      </c>
      <c r="B41" s="80">
        <v>2274</v>
      </c>
      <c r="C41" s="80">
        <v>190</v>
      </c>
      <c r="D41" s="70"/>
      <c r="E41" s="72">
        <v>0</v>
      </c>
      <c r="F41" s="70">
        <v>0</v>
      </c>
      <c r="G41" s="70"/>
      <c r="H41" s="70">
        <f>G41</f>
        <v>0</v>
      </c>
      <c r="I41" s="70">
        <v>0</v>
      </c>
      <c r="J41" s="72">
        <f t="shared" si="5"/>
        <v>0</v>
      </c>
      <c r="K41" s="76"/>
    </row>
    <row r="42" spans="1:11" s="78" customFormat="1" ht="12" customHeight="1" thickTop="1" thickBot="1" x14ac:dyDescent="0.3">
      <c r="A42" s="79" t="s">
        <v>53</v>
      </c>
      <c r="B42" s="80">
        <v>2275</v>
      </c>
      <c r="C42" s="80">
        <v>200</v>
      </c>
      <c r="D42" s="70">
        <v>25900</v>
      </c>
      <c r="E42" s="72">
        <v>0</v>
      </c>
      <c r="F42" s="70">
        <v>0</v>
      </c>
      <c r="G42" s="70">
        <v>13861.1</v>
      </c>
      <c r="H42" s="70">
        <f>G42</f>
        <v>13861.1</v>
      </c>
      <c r="I42" s="70">
        <v>0</v>
      </c>
      <c r="J42" s="72">
        <f t="shared" si="5"/>
        <v>0</v>
      </c>
      <c r="K42" s="76"/>
    </row>
    <row r="43" spans="1:11" s="78" customFormat="1" ht="12" customHeight="1" thickTop="1" thickBot="1" x14ac:dyDescent="0.3">
      <c r="A43" s="79" t="s">
        <v>54</v>
      </c>
      <c r="B43" s="80">
        <v>2276</v>
      </c>
      <c r="C43" s="80">
        <v>210</v>
      </c>
      <c r="D43" s="70"/>
      <c r="E43" s="72">
        <v>0</v>
      </c>
      <c r="F43" s="70">
        <v>0</v>
      </c>
      <c r="G43" s="70">
        <v>0</v>
      </c>
      <c r="H43" s="70">
        <v>0</v>
      </c>
      <c r="I43" s="70">
        <v>0</v>
      </c>
      <c r="J43" s="72">
        <f>F43+G43-H43</f>
        <v>0</v>
      </c>
      <c r="K43" s="76"/>
    </row>
    <row r="44" spans="1:11" s="78" customFormat="1" ht="19.5" customHeight="1" thickTop="1" thickBot="1" x14ac:dyDescent="0.3">
      <c r="A44" s="82" t="s">
        <v>55</v>
      </c>
      <c r="B44" s="74">
        <v>2280</v>
      </c>
      <c r="C44" s="74">
        <v>220</v>
      </c>
      <c r="D44" s="71">
        <f>SUM(D45:D46)</f>
        <v>2286</v>
      </c>
      <c r="E44" s="71">
        <v>0</v>
      </c>
      <c r="F44" s="71">
        <f>SUM(F45:F46)</f>
        <v>0</v>
      </c>
      <c r="G44" s="71">
        <f>SUM(G45:G46)</f>
        <v>2286</v>
      </c>
      <c r="H44" s="71">
        <f>SUM(H45:H46)</f>
        <v>2286</v>
      </c>
      <c r="I44" s="71">
        <f>SUM(I45:I46)</f>
        <v>0</v>
      </c>
      <c r="J44" s="71">
        <f t="shared" ref="J44:J85" si="6">F44+G44-H44</f>
        <v>0</v>
      </c>
      <c r="K44" s="76"/>
    </row>
    <row r="45" spans="1:11" s="78" customFormat="1" ht="20.25" customHeight="1" thickTop="1" thickBot="1" x14ac:dyDescent="0.3">
      <c r="A45" s="86" t="s">
        <v>56</v>
      </c>
      <c r="B45" s="80">
        <v>2281</v>
      </c>
      <c r="C45" s="80">
        <v>230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2">
        <f t="shared" si="6"/>
        <v>0</v>
      </c>
      <c r="K45" s="76"/>
    </row>
    <row r="46" spans="1:11" s="78" customFormat="1" ht="18.75" customHeight="1" thickTop="1" thickBot="1" x14ac:dyDescent="0.3">
      <c r="A46" s="87" t="s">
        <v>57</v>
      </c>
      <c r="B46" s="80">
        <v>2282</v>
      </c>
      <c r="C46" s="80">
        <v>240</v>
      </c>
      <c r="D46" s="70">
        <v>2286</v>
      </c>
      <c r="E46" s="70">
        <v>0</v>
      </c>
      <c r="F46" s="70">
        <v>0</v>
      </c>
      <c r="G46" s="70">
        <v>2286</v>
      </c>
      <c r="H46" s="70">
        <f>G46</f>
        <v>2286</v>
      </c>
      <c r="I46" s="70">
        <v>0</v>
      </c>
      <c r="J46" s="72">
        <f t="shared" si="6"/>
        <v>0</v>
      </c>
      <c r="K46" s="76"/>
    </row>
    <row r="47" spans="1:11" s="78" customFormat="1" ht="12" customHeight="1" thickTop="1" thickBot="1" x14ac:dyDescent="0.3">
      <c r="A47" s="88" t="s">
        <v>58</v>
      </c>
      <c r="B47" s="84">
        <v>2400</v>
      </c>
      <c r="C47" s="84">
        <v>250</v>
      </c>
      <c r="D47" s="77">
        <f t="shared" ref="D47:I47" si="7">SUM(D48:D49)</f>
        <v>0</v>
      </c>
      <c r="E47" s="77">
        <f t="shared" si="7"/>
        <v>0</v>
      </c>
      <c r="F47" s="77">
        <f t="shared" si="7"/>
        <v>0</v>
      </c>
      <c r="G47" s="77">
        <f t="shared" si="7"/>
        <v>0</v>
      </c>
      <c r="H47" s="77">
        <f t="shared" si="7"/>
        <v>0</v>
      </c>
      <c r="I47" s="77">
        <f t="shared" si="7"/>
        <v>0</v>
      </c>
      <c r="J47" s="77">
        <f t="shared" si="6"/>
        <v>0</v>
      </c>
      <c r="K47" s="76"/>
    </row>
    <row r="48" spans="1:11" s="78" customFormat="1" ht="12" customHeight="1" thickTop="1" thickBot="1" x14ac:dyDescent="0.3">
      <c r="A48" s="89" t="s">
        <v>59</v>
      </c>
      <c r="B48" s="74">
        <v>2410</v>
      </c>
      <c r="C48" s="74">
        <v>260</v>
      </c>
      <c r="D48" s="69">
        <v>0</v>
      </c>
      <c r="E48" s="71">
        <v>0</v>
      </c>
      <c r="F48" s="69">
        <v>0</v>
      </c>
      <c r="G48" s="69">
        <v>0</v>
      </c>
      <c r="H48" s="69">
        <v>0</v>
      </c>
      <c r="I48" s="69">
        <v>0</v>
      </c>
      <c r="J48" s="71">
        <f t="shared" si="6"/>
        <v>0</v>
      </c>
      <c r="K48" s="76"/>
    </row>
    <row r="49" spans="1:11" s="78" customFormat="1" ht="12" customHeight="1" thickTop="1" thickBot="1" x14ac:dyDescent="0.3">
      <c r="A49" s="89" t="s">
        <v>60</v>
      </c>
      <c r="B49" s="74">
        <v>2420</v>
      </c>
      <c r="C49" s="74">
        <v>270</v>
      </c>
      <c r="D49" s="69">
        <v>0</v>
      </c>
      <c r="E49" s="71">
        <v>0</v>
      </c>
      <c r="F49" s="69">
        <v>0</v>
      </c>
      <c r="G49" s="69">
        <v>0</v>
      </c>
      <c r="H49" s="69">
        <v>0</v>
      </c>
      <c r="I49" s="69">
        <v>0</v>
      </c>
      <c r="J49" s="71">
        <f t="shared" si="6"/>
        <v>0</v>
      </c>
      <c r="K49" s="76"/>
    </row>
    <row r="50" spans="1:11" s="78" customFormat="1" ht="12" customHeight="1" thickTop="1" thickBot="1" x14ac:dyDescent="0.3">
      <c r="A50" s="90" t="s">
        <v>61</v>
      </c>
      <c r="B50" s="84">
        <v>2600</v>
      </c>
      <c r="C50" s="84">
        <v>280</v>
      </c>
      <c r="D50" s="77">
        <f t="shared" ref="D50:I50" si="8">SUM(D51:D53)</f>
        <v>0</v>
      </c>
      <c r="E50" s="77">
        <f t="shared" si="8"/>
        <v>0</v>
      </c>
      <c r="F50" s="77">
        <f t="shared" si="8"/>
        <v>0</v>
      </c>
      <c r="G50" s="77">
        <f t="shared" si="8"/>
        <v>0</v>
      </c>
      <c r="H50" s="77">
        <f t="shared" si="8"/>
        <v>0</v>
      </c>
      <c r="I50" s="77">
        <f t="shared" si="8"/>
        <v>0</v>
      </c>
      <c r="J50" s="77">
        <f t="shared" si="6"/>
        <v>0</v>
      </c>
      <c r="K50" s="76"/>
    </row>
    <row r="51" spans="1:11" s="78" customFormat="1" ht="12" customHeight="1" thickTop="1" thickBot="1" x14ac:dyDescent="0.3">
      <c r="A51" s="82" t="s">
        <v>62</v>
      </c>
      <c r="B51" s="74">
        <v>2610</v>
      </c>
      <c r="C51" s="74">
        <v>290</v>
      </c>
      <c r="D51" s="91">
        <v>0</v>
      </c>
      <c r="E51" s="92">
        <v>0</v>
      </c>
      <c r="F51" s="91">
        <v>0</v>
      </c>
      <c r="G51" s="91">
        <v>0</v>
      </c>
      <c r="H51" s="91">
        <v>0</v>
      </c>
      <c r="I51" s="91">
        <v>0</v>
      </c>
      <c r="J51" s="71">
        <f t="shared" si="6"/>
        <v>0</v>
      </c>
      <c r="K51" s="76"/>
    </row>
    <row r="52" spans="1:11" s="78" customFormat="1" ht="12" customHeight="1" thickTop="1" thickBot="1" x14ac:dyDescent="0.3">
      <c r="A52" s="82" t="s">
        <v>63</v>
      </c>
      <c r="B52" s="74">
        <v>2620</v>
      </c>
      <c r="C52" s="74">
        <v>300</v>
      </c>
      <c r="D52" s="91">
        <v>0</v>
      </c>
      <c r="E52" s="92">
        <v>0</v>
      </c>
      <c r="F52" s="91">
        <v>0</v>
      </c>
      <c r="G52" s="91">
        <v>0</v>
      </c>
      <c r="H52" s="91">
        <v>0</v>
      </c>
      <c r="I52" s="91">
        <v>0</v>
      </c>
      <c r="J52" s="71">
        <f t="shared" si="6"/>
        <v>0</v>
      </c>
      <c r="K52" s="76"/>
    </row>
    <row r="53" spans="1:11" s="78" customFormat="1" ht="12" customHeight="1" thickTop="1" thickBot="1" x14ac:dyDescent="0.3">
      <c r="A53" s="89" t="s">
        <v>64</v>
      </c>
      <c r="B53" s="74">
        <v>2630</v>
      </c>
      <c r="C53" s="74">
        <v>310</v>
      </c>
      <c r="D53" s="91">
        <v>0</v>
      </c>
      <c r="E53" s="92">
        <v>0</v>
      </c>
      <c r="F53" s="91">
        <v>0</v>
      </c>
      <c r="G53" s="91">
        <v>0</v>
      </c>
      <c r="H53" s="91">
        <v>0</v>
      </c>
      <c r="I53" s="91">
        <v>0</v>
      </c>
      <c r="J53" s="71">
        <f t="shared" si="6"/>
        <v>0</v>
      </c>
      <c r="K53" s="76"/>
    </row>
    <row r="54" spans="1:11" s="78" customFormat="1" ht="12" customHeight="1" thickTop="1" thickBot="1" x14ac:dyDescent="0.3">
      <c r="A54" s="83" t="s">
        <v>65</v>
      </c>
      <c r="B54" s="84">
        <v>2700</v>
      </c>
      <c r="C54" s="84">
        <v>320</v>
      </c>
      <c r="D54" s="93">
        <f t="shared" ref="D54" si="9">SUM(D55:D57)</f>
        <v>0</v>
      </c>
      <c r="E54" s="94">
        <v>0</v>
      </c>
      <c r="F54" s="93">
        <f t="shared" ref="F54:I54" si="10">SUM(F55:F57)</f>
        <v>0</v>
      </c>
      <c r="G54" s="93">
        <f t="shared" si="10"/>
        <v>0</v>
      </c>
      <c r="H54" s="93">
        <f t="shared" si="10"/>
        <v>0</v>
      </c>
      <c r="I54" s="93">
        <f t="shared" si="10"/>
        <v>0</v>
      </c>
      <c r="J54" s="77">
        <f t="shared" si="6"/>
        <v>0</v>
      </c>
      <c r="K54" s="76"/>
    </row>
    <row r="55" spans="1:11" s="78" customFormat="1" ht="12" customHeight="1" thickTop="1" thickBot="1" x14ac:dyDescent="0.3">
      <c r="A55" s="82" t="s">
        <v>66</v>
      </c>
      <c r="B55" s="74">
        <v>2710</v>
      </c>
      <c r="C55" s="74">
        <v>330</v>
      </c>
      <c r="D55" s="91">
        <v>0</v>
      </c>
      <c r="E55" s="92">
        <v>0</v>
      </c>
      <c r="F55" s="91">
        <v>0</v>
      </c>
      <c r="G55" s="91">
        <v>0</v>
      </c>
      <c r="H55" s="91">
        <v>0</v>
      </c>
      <c r="I55" s="91">
        <v>0</v>
      </c>
      <c r="J55" s="71">
        <f t="shared" si="6"/>
        <v>0</v>
      </c>
      <c r="K55" s="76"/>
    </row>
    <row r="56" spans="1:11" s="78" customFormat="1" ht="12" customHeight="1" thickTop="1" thickBot="1" x14ac:dyDescent="0.3">
      <c r="A56" s="82" t="s">
        <v>67</v>
      </c>
      <c r="B56" s="74">
        <v>2720</v>
      </c>
      <c r="C56" s="74">
        <v>340</v>
      </c>
      <c r="D56" s="91">
        <v>0</v>
      </c>
      <c r="E56" s="92">
        <v>0</v>
      </c>
      <c r="F56" s="91">
        <v>0</v>
      </c>
      <c r="G56" s="91">
        <v>0</v>
      </c>
      <c r="H56" s="91">
        <v>0</v>
      </c>
      <c r="I56" s="91">
        <v>0</v>
      </c>
      <c r="J56" s="71">
        <f t="shared" si="6"/>
        <v>0</v>
      </c>
      <c r="K56" s="76"/>
    </row>
    <row r="57" spans="1:11" s="78" customFormat="1" ht="12" customHeight="1" thickTop="1" thickBot="1" x14ac:dyDescent="0.3">
      <c r="A57" s="82" t="s">
        <v>68</v>
      </c>
      <c r="B57" s="74">
        <v>2730</v>
      </c>
      <c r="C57" s="74">
        <v>350</v>
      </c>
      <c r="D57" s="91">
        <v>0</v>
      </c>
      <c r="E57" s="92">
        <v>0</v>
      </c>
      <c r="F57" s="91">
        <v>0</v>
      </c>
      <c r="G57" s="91">
        <v>0</v>
      </c>
      <c r="H57" s="91">
        <v>0</v>
      </c>
      <c r="I57" s="91">
        <v>0</v>
      </c>
      <c r="J57" s="71">
        <f t="shared" si="6"/>
        <v>0</v>
      </c>
      <c r="K57" s="76"/>
    </row>
    <row r="58" spans="1:11" s="78" customFormat="1" ht="12" customHeight="1" thickTop="1" thickBot="1" x14ac:dyDescent="0.3">
      <c r="A58" s="83" t="s">
        <v>69</v>
      </c>
      <c r="B58" s="84">
        <v>2800</v>
      </c>
      <c r="C58" s="84">
        <v>360</v>
      </c>
      <c r="D58" s="94">
        <v>0</v>
      </c>
      <c r="E58" s="93">
        <v>0</v>
      </c>
      <c r="F58" s="94">
        <v>0</v>
      </c>
      <c r="G58" s="94">
        <v>0</v>
      </c>
      <c r="H58" s="94">
        <v>0</v>
      </c>
      <c r="I58" s="94">
        <v>0</v>
      </c>
      <c r="J58" s="77">
        <f t="shared" si="6"/>
        <v>0</v>
      </c>
      <c r="K58" s="76"/>
    </row>
    <row r="59" spans="1:11" s="78" customFormat="1" ht="12" customHeight="1" thickTop="1" thickBot="1" x14ac:dyDescent="0.3">
      <c r="A59" s="84" t="s">
        <v>70</v>
      </c>
      <c r="B59" s="84">
        <v>3000</v>
      </c>
      <c r="C59" s="84">
        <v>370</v>
      </c>
      <c r="D59" s="93">
        <f t="shared" ref="D59:I59" si="11">D60+D74</f>
        <v>0</v>
      </c>
      <c r="E59" s="93">
        <f t="shared" si="11"/>
        <v>0</v>
      </c>
      <c r="F59" s="93">
        <f t="shared" si="11"/>
        <v>0</v>
      </c>
      <c r="G59" s="93">
        <f t="shared" si="11"/>
        <v>0</v>
      </c>
      <c r="H59" s="93">
        <f t="shared" si="11"/>
        <v>0</v>
      </c>
      <c r="I59" s="93">
        <f t="shared" si="11"/>
        <v>0</v>
      </c>
      <c r="J59" s="77">
        <f t="shared" si="6"/>
        <v>0</v>
      </c>
      <c r="K59" s="76"/>
    </row>
    <row r="60" spans="1:11" s="78" customFormat="1" ht="12" customHeight="1" thickTop="1" thickBot="1" x14ac:dyDescent="0.3">
      <c r="A60" s="88" t="s">
        <v>71</v>
      </c>
      <c r="B60" s="84">
        <v>3100</v>
      </c>
      <c r="C60" s="84">
        <v>380</v>
      </c>
      <c r="D60" s="93">
        <f t="shared" ref="D60:I60" si="12">D61+D62+D65+D68+D72+D73</f>
        <v>0</v>
      </c>
      <c r="E60" s="93">
        <f t="shared" si="12"/>
        <v>0</v>
      </c>
      <c r="F60" s="93">
        <f t="shared" si="12"/>
        <v>0</v>
      </c>
      <c r="G60" s="93">
        <f t="shared" si="12"/>
        <v>0</v>
      </c>
      <c r="H60" s="93">
        <f t="shared" si="12"/>
        <v>0</v>
      </c>
      <c r="I60" s="93">
        <f t="shared" si="12"/>
        <v>0</v>
      </c>
      <c r="J60" s="77">
        <f t="shared" si="6"/>
        <v>0</v>
      </c>
      <c r="K60" s="76"/>
    </row>
    <row r="61" spans="1:11" s="78" customFormat="1" ht="12" customHeight="1" thickTop="1" thickBot="1" x14ac:dyDescent="0.3">
      <c r="A61" s="82" t="s">
        <v>72</v>
      </c>
      <c r="B61" s="74">
        <v>3110</v>
      </c>
      <c r="C61" s="74">
        <v>390</v>
      </c>
      <c r="D61" s="91">
        <v>0</v>
      </c>
      <c r="E61" s="92">
        <v>0</v>
      </c>
      <c r="F61" s="91">
        <v>0</v>
      </c>
      <c r="G61" s="91">
        <v>0</v>
      </c>
      <c r="H61" s="91">
        <v>0</v>
      </c>
      <c r="I61" s="91">
        <v>0</v>
      </c>
      <c r="J61" s="71">
        <f t="shared" si="6"/>
        <v>0</v>
      </c>
      <c r="K61" s="76"/>
    </row>
    <row r="62" spans="1:11" s="78" customFormat="1" ht="12" customHeight="1" thickTop="1" thickBot="1" x14ac:dyDescent="0.3">
      <c r="A62" s="89" t="s">
        <v>73</v>
      </c>
      <c r="B62" s="74">
        <v>3120</v>
      </c>
      <c r="C62" s="74">
        <v>400</v>
      </c>
      <c r="D62" s="92">
        <f t="shared" ref="D62:I62" si="13">SUM(D63:D64)</f>
        <v>0</v>
      </c>
      <c r="E62" s="92">
        <f t="shared" si="13"/>
        <v>0</v>
      </c>
      <c r="F62" s="92">
        <f t="shared" si="13"/>
        <v>0</v>
      </c>
      <c r="G62" s="92">
        <f t="shared" si="13"/>
        <v>0</v>
      </c>
      <c r="H62" s="92">
        <f t="shared" si="13"/>
        <v>0</v>
      </c>
      <c r="I62" s="92">
        <f t="shared" si="13"/>
        <v>0</v>
      </c>
      <c r="J62" s="71">
        <f t="shared" si="6"/>
        <v>0</v>
      </c>
      <c r="K62" s="76"/>
    </row>
    <row r="63" spans="1:11" s="78" customFormat="1" ht="12" customHeight="1" thickTop="1" thickBot="1" x14ac:dyDescent="0.3">
      <c r="A63" s="79" t="s">
        <v>74</v>
      </c>
      <c r="B63" s="80">
        <v>3121</v>
      </c>
      <c r="C63" s="80">
        <v>410</v>
      </c>
      <c r="D63" s="95">
        <v>0</v>
      </c>
      <c r="E63" s="96">
        <v>0</v>
      </c>
      <c r="F63" s="95">
        <v>0</v>
      </c>
      <c r="G63" s="95">
        <v>0</v>
      </c>
      <c r="H63" s="95">
        <v>0</v>
      </c>
      <c r="I63" s="95">
        <v>0</v>
      </c>
      <c r="J63" s="72">
        <f t="shared" si="6"/>
        <v>0</v>
      </c>
      <c r="K63" s="76"/>
    </row>
    <row r="64" spans="1:11" s="78" customFormat="1" ht="12" customHeight="1" thickTop="1" thickBot="1" x14ac:dyDescent="0.3">
      <c r="A64" s="79" t="s">
        <v>75</v>
      </c>
      <c r="B64" s="80">
        <v>3122</v>
      </c>
      <c r="C64" s="80">
        <v>420</v>
      </c>
      <c r="D64" s="95">
        <v>0</v>
      </c>
      <c r="E64" s="96">
        <v>0</v>
      </c>
      <c r="F64" s="95">
        <v>0</v>
      </c>
      <c r="G64" s="95">
        <v>0</v>
      </c>
      <c r="H64" s="95">
        <v>0</v>
      </c>
      <c r="I64" s="95">
        <v>0</v>
      </c>
      <c r="J64" s="72">
        <f t="shared" si="6"/>
        <v>0</v>
      </c>
      <c r="K64" s="76"/>
    </row>
    <row r="65" spans="1:11" s="78" customFormat="1" ht="12" customHeight="1" thickTop="1" thickBot="1" x14ac:dyDescent="0.3">
      <c r="A65" s="73" t="s">
        <v>76</v>
      </c>
      <c r="B65" s="74">
        <v>3130</v>
      </c>
      <c r="C65" s="74">
        <v>430</v>
      </c>
      <c r="D65" s="92">
        <f t="shared" ref="D65:I65" si="14">SUM(D66:D67)</f>
        <v>0</v>
      </c>
      <c r="E65" s="92">
        <f t="shared" si="14"/>
        <v>0</v>
      </c>
      <c r="F65" s="92">
        <f t="shared" si="14"/>
        <v>0</v>
      </c>
      <c r="G65" s="92">
        <f t="shared" si="14"/>
        <v>0</v>
      </c>
      <c r="H65" s="92">
        <f t="shared" si="14"/>
        <v>0</v>
      </c>
      <c r="I65" s="92">
        <f t="shared" si="14"/>
        <v>0</v>
      </c>
      <c r="J65" s="97">
        <f t="shared" si="6"/>
        <v>0</v>
      </c>
      <c r="K65" s="76"/>
    </row>
    <row r="66" spans="1:11" s="78" customFormat="1" ht="12" customHeight="1" thickTop="1" thickBot="1" x14ac:dyDescent="0.3">
      <c r="A66" s="79" t="s">
        <v>77</v>
      </c>
      <c r="B66" s="80">
        <v>3131</v>
      </c>
      <c r="C66" s="80">
        <v>440</v>
      </c>
      <c r="D66" s="95">
        <v>0</v>
      </c>
      <c r="E66" s="96">
        <v>0</v>
      </c>
      <c r="F66" s="95">
        <v>0</v>
      </c>
      <c r="G66" s="95">
        <v>0</v>
      </c>
      <c r="H66" s="95">
        <v>0</v>
      </c>
      <c r="I66" s="95">
        <v>0</v>
      </c>
      <c r="J66" s="72">
        <f t="shared" si="6"/>
        <v>0</v>
      </c>
      <c r="K66" s="76"/>
    </row>
    <row r="67" spans="1:11" s="78" customFormat="1" ht="12" customHeight="1" thickTop="1" thickBot="1" x14ac:dyDescent="0.3">
      <c r="A67" s="79" t="s">
        <v>78</v>
      </c>
      <c r="B67" s="80">
        <v>3132</v>
      </c>
      <c r="C67" s="80">
        <v>450</v>
      </c>
      <c r="D67" s="95">
        <v>0</v>
      </c>
      <c r="E67" s="96">
        <v>0</v>
      </c>
      <c r="F67" s="95">
        <v>0</v>
      </c>
      <c r="G67" s="95">
        <v>0</v>
      </c>
      <c r="H67" s="95">
        <v>0</v>
      </c>
      <c r="I67" s="95">
        <v>0</v>
      </c>
      <c r="J67" s="72">
        <f t="shared" si="6"/>
        <v>0</v>
      </c>
      <c r="K67" s="76"/>
    </row>
    <row r="68" spans="1:11" s="78" customFormat="1" ht="12" customHeight="1" thickTop="1" thickBot="1" x14ac:dyDescent="0.3">
      <c r="A68" s="73" t="s">
        <v>79</v>
      </c>
      <c r="B68" s="74">
        <v>3140</v>
      </c>
      <c r="C68" s="74">
        <v>460</v>
      </c>
      <c r="D68" s="92">
        <f t="shared" ref="D68:I68" si="15">SUM(D69:D71)</f>
        <v>0</v>
      </c>
      <c r="E68" s="92">
        <f t="shared" si="15"/>
        <v>0</v>
      </c>
      <c r="F68" s="92">
        <f t="shared" si="15"/>
        <v>0</v>
      </c>
      <c r="G68" s="92">
        <f t="shared" si="15"/>
        <v>0</v>
      </c>
      <c r="H68" s="92">
        <f t="shared" si="15"/>
        <v>0</v>
      </c>
      <c r="I68" s="92">
        <f t="shared" si="15"/>
        <v>0</v>
      </c>
      <c r="J68" s="97">
        <f t="shared" si="6"/>
        <v>0</v>
      </c>
      <c r="K68" s="76"/>
    </row>
    <row r="69" spans="1:11" s="78" customFormat="1" ht="12" customHeight="1" thickTop="1" thickBot="1" x14ac:dyDescent="0.3">
      <c r="A69" s="98" t="s">
        <v>80</v>
      </c>
      <c r="B69" s="80">
        <v>3141</v>
      </c>
      <c r="C69" s="80">
        <v>470</v>
      </c>
      <c r="D69" s="95">
        <v>0</v>
      </c>
      <c r="E69" s="96">
        <v>0</v>
      </c>
      <c r="F69" s="95">
        <v>0</v>
      </c>
      <c r="G69" s="95">
        <v>0</v>
      </c>
      <c r="H69" s="95">
        <v>0</v>
      </c>
      <c r="I69" s="95">
        <v>0</v>
      </c>
      <c r="J69" s="72">
        <f t="shared" si="6"/>
        <v>0</v>
      </c>
      <c r="K69" s="76"/>
    </row>
    <row r="70" spans="1:11" s="78" customFormat="1" ht="12" customHeight="1" thickTop="1" thickBot="1" x14ac:dyDescent="0.3">
      <c r="A70" s="98" t="s">
        <v>81</v>
      </c>
      <c r="B70" s="80">
        <v>3142</v>
      </c>
      <c r="C70" s="80">
        <v>480</v>
      </c>
      <c r="D70" s="95">
        <v>0</v>
      </c>
      <c r="E70" s="96">
        <v>0</v>
      </c>
      <c r="F70" s="95">
        <v>0</v>
      </c>
      <c r="G70" s="95">
        <v>0</v>
      </c>
      <c r="H70" s="95">
        <v>0</v>
      </c>
      <c r="I70" s="95">
        <v>0</v>
      </c>
      <c r="J70" s="72">
        <f t="shared" si="6"/>
        <v>0</v>
      </c>
      <c r="K70" s="76"/>
    </row>
    <row r="71" spans="1:11" s="78" customFormat="1" ht="12" customHeight="1" thickTop="1" thickBot="1" x14ac:dyDescent="0.3">
      <c r="A71" s="98" t="s">
        <v>82</v>
      </c>
      <c r="B71" s="80">
        <v>3143</v>
      </c>
      <c r="C71" s="80">
        <v>490</v>
      </c>
      <c r="D71" s="95">
        <v>0</v>
      </c>
      <c r="E71" s="96">
        <v>0</v>
      </c>
      <c r="F71" s="95">
        <v>0</v>
      </c>
      <c r="G71" s="95">
        <v>0</v>
      </c>
      <c r="H71" s="95">
        <v>0</v>
      </c>
      <c r="I71" s="95">
        <v>0</v>
      </c>
      <c r="J71" s="72">
        <f t="shared" si="6"/>
        <v>0</v>
      </c>
      <c r="K71" s="76"/>
    </row>
    <row r="72" spans="1:11" s="78" customFormat="1" ht="12" customHeight="1" thickTop="1" thickBot="1" x14ac:dyDescent="0.3">
      <c r="A72" s="73" t="s">
        <v>83</v>
      </c>
      <c r="B72" s="74">
        <v>3150</v>
      </c>
      <c r="C72" s="74">
        <v>500</v>
      </c>
      <c r="D72" s="91">
        <v>0</v>
      </c>
      <c r="E72" s="92">
        <v>0</v>
      </c>
      <c r="F72" s="91">
        <v>0</v>
      </c>
      <c r="G72" s="91">
        <v>0</v>
      </c>
      <c r="H72" s="91">
        <v>0</v>
      </c>
      <c r="I72" s="91">
        <v>0</v>
      </c>
      <c r="J72" s="97">
        <f t="shared" si="6"/>
        <v>0</v>
      </c>
      <c r="K72" s="76"/>
    </row>
    <row r="73" spans="1:11" s="78" customFormat="1" ht="12" customHeight="1" thickTop="1" thickBot="1" x14ac:dyDescent="0.3">
      <c r="A73" s="73" t="s">
        <v>84</v>
      </c>
      <c r="B73" s="74">
        <v>3160</v>
      </c>
      <c r="C73" s="74">
        <v>510</v>
      </c>
      <c r="D73" s="91">
        <v>0</v>
      </c>
      <c r="E73" s="92">
        <v>0</v>
      </c>
      <c r="F73" s="91">
        <v>0</v>
      </c>
      <c r="G73" s="91">
        <v>0</v>
      </c>
      <c r="H73" s="91">
        <v>0</v>
      </c>
      <c r="I73" s="91">
        <v>0</v>
      </c>
      <c r="J73" s="97">
        <f t="shared" si="6"/>
        <v>0</v>
      </c>
      <c r="K73" s="76"/>
    </row>
    <row r="74" spans="1:11" s="78" customFormat="1" ht="12" customHeight="1" thickTop="1" thickBot="1" x14ac:dyDescent="0.3">
      <c r="A74" s="88" t="s">
        <v>85</v>
      </c>
      <c r="B74" s="84">
        <v>3200</v>
      </c>
      <c r="C74" s="84">
        <v>520</v>
      </c>
      <c r="D74" s="93">
        <f t="shared" ref="D74:I74" si="16">SUM(D75:D78)</f>
        <v>0</v>
      </c>
      <c r="E74" s="93">
        <f t="shared" si="16"/>
        <v>0</v>
      </c>
      <c r="F74" s="93">
        <f t="shared" si="16"/>
        <v>0</v>
      </c>
      <c r="G74" s="93">
        <f t="shared" si="16"/>
        <v>0</v>
      </c>
      <c r="H74" s="93">
        <f t="shared" si="16"/>
        <v>0</v>
      </c>
      <c r="I74" s="93">
        <f t="shared" si="16"/>
        <v>0</v>
      </c>
      <c r="J74" s="77">
        <f t="shared" si="6"/>
        <v>0</v>
      </c>
      <c r="K74" s="76"/>
    </row>
    <row r="75" spans="1:11" s="78" customFormat="1" ht="12" customHeight="1" thickTop="1" thickBot="1" x14ac:dyDescent="0.3">
      <c r="A75" s="82" t="s">
        <v>86</v>
      </c>
      <c r="B75" s="74">
        <v>3210</v>
      </c>
      <c r="C75" s="74">
        <v>530</v>
      </c>
      <c r="D75" s="99">
        <v>0</v>
      </c>
      <c r="E75" s="100">
        <v>0</v>
      </c>
      <c r="F75" s="99">
        <v>0</v>
      </c>
      <c r="G75" s="99">
        <v>0</v>
      </c>
      <c r="H75" s="99">
        <v>0</v>
      </c>
      <c r="I75" s="99">
        <v>0</v>
      </c>
      <c r="J75" s="97">
        <f t="shared" si="6"/>
        <v>0</v>
      </c>
      <c r="K75" s="76"/>
    </row>
    <row r="76" spans="1:11" s="78" customFormat="1" ht="12" customHeight="1" thickTop="1" thickBot="1" x14ac:dyDescent="0.3">
      <c r="A76" s="82" t="s">
        <v>87</v>
      </c>
      <c r="B76" s="74">
        <v>3220</v>
      </c>
      <c r="C76" s="74">
        <v>540</v>
      </c>
      <c r="D76" s="99">
        <v>0</v>
      </c>
      <c r="E76" s="100">
        <v>0</v>
      </c>
      <c r="F76" s="99">
        <v>0</v>
      </c>
      <c r="G76" s="99">
        <v>0</v>
      </c>
      <c r="H76" s="99">
        <v>0</v>
      </c>
      <c r="I76" s="99">
        <v>0</v>
      </c>
      <c r="J76" s="97">
        <f t="shared" si="6"/>
        <v>0</v>
      </c>
      <c r="K76" s="76"/>
    </row>
    <row r="77" spans="1:11" s="78" customFormat="1" ht="12" customHeight="1" thickTop="1" thickBot="1" x14ac:dyDescent="0.3">
      <c r="A77" s="73" t="s">
        <v>88</v>
      </c>
      <c r="B77" s="74">
        <v>3230</v>
      </c>
      <c r="C77" s="74">
        <v>550</v>
      </c>
      <c r="D77" s="99">
        <v>0</v>
      </c>
      <c r="E77" s="100">
        <v>0</v>
      </c>
      <c r="F77" s="99">
        <v>0</v>
      </c>
      <c r="G77" s="99">
        <v>0</v>
      </c>
      <c r="H77" s="99">
        <v>0</v>
      </c>
      <c r="I77" s="99">
        <v>0</v>
      </c>
      <c r="J77" s="97">
        <f t="shared" si="6"/>
        <v>0</v>
      </c>
      <c r="K77" s="76"/>
    </row>
    <row r="78" spans="1:11" s="78" customFormat="1" ht="12" customHeight="1" thickTop="1" thickBot="1" x14ac:dyDescent="0.3">
      <c r="A78" s="82" t="s">
        <v>89</v>
      </c>
      <c r="B78" s="74">
        <v>3240</v>
      </c>
      <c r="C78" s="74">
        <v>560</v>
      </c>
      <c r="D78" s="91">
        <v>0</v>
      </c>
      <c r="E78" s="92">
        <v>0</v>
      </c>
      <c r="F78" s="91">
        <v>0</v>
      </c>
      <c r="G78" s="91">
        <v>0</v>
      </c>
      <c r="H78" s="91">
        <v>0</v>
      </c>
      <c r="I78" s="91">
        <v>0</v>
      </c>
      <c r="J78" s="97">
        <f t="shared" si="6"/>
        <v>0</v>
      </c>
      <c r="K78" s="76"/>
    </row>
    <row r="79" spans="1:11" s="78" customFormat="1" ht="12" customHeight="1" thickTop="1" thickBot="1" x14ac:dyDescent="0.3">
      <c r="A79" s="84" t="s">
        <v>90</v>
      </c>
      <c r="B79" s="84">
        <v>4100</v>
      </c>
      <c r="C79" s="84">
        <v>570</v>
      </c>
      <c r="D79" s="100">
        <f t="shared" ref="D79:I79" si="17">SUM(D80)</f>
        <v>0</v>
      </c>
      <c r="E79" s="100">
        <f t="shared" si="17"/>
        <v>0</v>
      </c>
      <c r="F79" s="100">
        <f t="shared" si="17"/>
        <v>0</v>
      </c>
      <c r="G79" s="100">
        <f t="shared" si="17"/>
        <v>0</v>
      </c>
      <c r="H79" s="100">
        <f t="shared" si="17"/>
        <v>0</v>
      </c>
      <c r="I79" s="100">
        <f t="shared" si="17"/>
        <v>0</v>
      </c>
      <c r="J79" s="77">
        <f t="shared" si="6"/>
        <v>0</v>
      </c>
      <c r="K79" s="76"/>
    </row>
    <row r="80" spans="1:11" s="78" customFormat="1" ht="12" customHeight="1" thickTop="1" thickBot="1" x14ac:dyDescent="0.3">
      <c r="A80" s="73" t="s">
        <v>91</v>
      </c>
      <c r="B80" s="74">
        <v>4110</v>
      </c>
      <c r="C80" s="74">
        <v>580</v>
      </c>
      <c r="D80" s="92">
        <f t="shared" ref="D80:I80" si="18">SUM(D81:D83)</f>
        <v>0</v>
      </c>
      <c r="E80" s="92">
        <f t="shared" si="18"/>
        <v>0</v>
      </c>
      <c r="F80" s="92">
        <f t="shared" si="18"/>
        <v>0</v>
      </c>
      <c r="G80" s="92">
        <f t="shared" si="18"/>
        <v>0</v>
      </c>
      <c r="H80" s="92">
        <f t="shared" si="18"/>
        <v>0</v>
      </c>
      <c r="I80" s="92">
        <f t="shared" si="18"/>
        <v>0</v>
      </c>
      <c r="J80" s="97">
        <f t="shared" si="6"/>
        <v>0</v>
      </c>
      <c r="K80" s="76"/>
    </row>
    <row r="81" spans="1:11" s="78" customFormat="1" ht="12" customHeight="1" thickTop="1" thickBot="1" x14ac:dyDescent="0.3">
      <c r="A81" s="79" t="s">
        <v>92</v>
      </c>
      <c r="B81" s="80">
        <v>4111</v>
      </c>
      <c r="C81" s="80">
        <v>590</v>
      </c>
      <c r="D81" s="91">
        <v>0</v>
      </c>
      <c r="E81" s="92">
        <v>0</v>
      </c>
      <c r="F81" s="91">
        <v>0</v>
      </c>
      <c r="G81" s="91">
        <v>0</v>
      </c>
      <c r="H81" s="91">
        <v>0</v>
      </c>
      <c r="I81" s="91">
        <v>0</v>
      </c>
      <c r="J81" s="72">
        <f t="shared" si="6"/>
        <v>0</v>
      </c>
      <c r="K81" s="76"/>
    </row>
    <row r="82" spans="1:11" s="78" customFormat="1" ht="12" customHeight="1" thickTop="1" thickBot="1" x14ac:dyDescent="0.3">
      <c r="A82" s="79" t="s">
        <v>93</v>
      </c>
      <c r="B82" s="80">
        <v>4112</v>
      </c>
      <c r="C82" s="80">
        <v>600</v>
      </c>
      <c r="D82" s="91">
        <v>0</v>
      </c>
      <c r="E82" s="92">
        <v>0</v>
      </c>
      <c r="F82" s="91">
        <v>0</v>
      </c>
      <c r="G82" s="91">
        <v>0</v>
      </c>
      <c r="H82" s="91">
        <v>0</v>
      </c>
      <c r="I82" s="91">
        <v>0</v>
      </c>
      <c r="J82" s="72">
        <f t="shared" si="6"/>
        <v>0</v>
      </c>
      <c r="K82" s="76"/>
    </row>
    <row r="83" spans="1:11" s="78" customFormat="1" ht="12" customHeight="1" thickTop="1" thickBot="1" x14ac:dyDescent="0.3">
      <c r="A83" s="101" t="s">
        <v>94</v>
      </c>
      <c r="B83" s="80">
        <v>4113</v>
      </c>
      <c r="C83" s="80">
        <v>610</v>
      </c>
      <c r="D83" s="95">
        <v>0</v>
      </c>
      <c r="E83" s="96">
        <v>0</v>
      </c>
      <c r="F83" s="95">
        <v>0</v>
      </c>
      <c r="G83" s="95">
        <v>0</v>
      </c>
      <c r="H83" s="95">
        <v>0</v>
      </c>
      <c r="I83" s="95">
        <v>0</v>
      </c>
      <c r="J83" s="72">
        <f t="shared" si="6"/>
        <v>0</v>
      </c>
      <c r="K83" s="76"/>
    </row>
    <row r="84" spans="1:11" s="78" customFormat="1" ht="12" customHeight="1" thickTop="1" thickBot="1" x14ac:dyDescent="0.3">
      <c r="A84" s="84" t="s">
        <v>95</v>
      </c>
      <c r="B84" s="84">
        <v>4200</v>
      </c>
      <c r="C84" s="84">
        <v>620</v>
      </c>
      <c r="D84" s="93">
        <f t="shared" ref="D84:I84" si="19">D85</f>
        <v>0</v>
      </c>
      <c r="E84" s="93">
        <f t="shared" si="19"/>
        <v>0</v>
      </c>
      <c r="F84" s="93">
        <f t="shared" si="19"/>
        <v>0</v>
      </c>
      <c r="G84" s="93">
        <f t="shared" si="19"/>
        <v>0</v>
      </c>
      <c r="H84" s="93">
        <f t="shared" si="19"/>
        <v>0</v>
      </c>
      <c r="I84" s="93">
        <f t="shared" si="19"/>
        <v>0</v>
      </c>
      <c r="J84" s="77">
        <f t="shared" si="6"/>
        <v>0</v>
      </c>
      <c r="K84" s="76"/>
    </row>
    <row r="85" spans="1:11" ht="12" customHeight="1" thickTop="1" thickBot="1" x14ac:dyDescent="0.3">
      <c r="A85" s="13" t="s">
        <v>96</v>
      </c>
      <c r="B85" s="14">
        <v>4210</v>
      </c>
      <c r="C85" s="14">
        <v>630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21">
        <f t="shared" si="6"/>
        <v>0</v>
      </c>
      <c r="K85" s="2"/>
    </row>
    <row r="86" spans="1:11" ht="12" customHeight="1" thickTop="1" thickBot="1" x14ac:dyDescent="0.3">
      <c r="A86" s="15" t="s">
        <v>97</v>
      </c>
      <c r="B86" s="11">
        <v>5000</v>
      </c>
      <c r="C86" s="11">
        <v>640</v>
      </c>
      <c r="D86" s="19" t="s">
        <v>98</v>
      </c>
      <c r="E86" s="19">
        <v>0</v>
      </c>
      <c r="F86" s="22" t="s">
        <v>98</v>
      </c>
      <c r="G86" s="22" t="s">
        <v>98</v>
      </c>
      <c r="H86" s="22" t="s">
        <v>98</v>
      </c>
      <c r="I86" s="22" t="s">
        <v>98</v>
      </c>
      <c r="J86" s="16" t="s">
        <v>98</v>
      </c>
      <c r="K86" s="2"/>
    </row>
    <row r="87" spans="1:11" ht="11.25" customHeight="1" thickTop="1" thickBot="1" x14ac:dyDescent="0.3">
      <c r="A87" s="15" t="s">
        <v>99</v>
      </c>
      <c r="B87" s="11">
        <v>9000</v>
      </c>
      <c r="C87" s="11">
        <v>650</v>
      </c>
      <c r="D87" s="19">
        <v>0</v>
      </c>
      <c r="E87" s="20">
        <v>0</v>
      </c>
      <c r="F87" s="19">
        <v>0</v>
      </c>
      <c r="G87" s="19">
        <v>0</v>
      </c>
      <c r="H87" s="19">
        <v>0</v>
      </c>
      <c r="I87" s="19">
        <v>0</v>
      </c>
      <c r="J87" s="16">
        <f t="shared" ref="J87" si="20">F87+G87-H87</f>
        <v>0</v>
      </c>
      <c r="K87" s="2"/>
    </row>
    <row r="88" spans="1:11" ht="12" hidden="1" customHeight="1" thickTop="1" x14ac:dyDescent="0.25">
      <c r="A88" s="23"/>
      <c r="B88" s="24"/>
      <c r="C88" s="24">
        <v>650</v>
      </c>
      <c r="D88" s="25"/>
      <c r="E88" s="26"/>
      <c r="F88" s="25"/>
      <c r="G88" s="25"/>
      <c r="H88" s="25"/>
      <c r="I88" s="25"/>
      <c r="J88" s="27"/>
      <c r="K88" s="2"/>
    </row>
    <row r="89" spans="1:11" ht="12" hidden="1" customHeight="1" x14ac:dyDescent="0.25">
      <c r="A89" s="28"/>
      <c r="B89" s="29"/>
      <c r="C89" s="29"/>
      <c r="D89" s="30"/>
      <c r="E89" s="31"/>
      <c r="F89" s="30"/>
      <c r="G89" s="30"/>
      <c r="H89" s="30"/>
      <c r="I89" s="30"/>
      <c r="J89" s="32"/>
      <c r="K89" s="2"/>
    </row>
    <row r="90" spans="1:11" ht="12" hidden="1" customHeight="1" x14ac:dyDescent="0.25">
      <c r="A90" s="28"/>
      <c r="B90" s="29"/>
      <c r="C90" s="29"/>
      <c r="D90" s="30"/>
      <c r="E90" s="31"/>
      <c r="F90" s="30"/>
      <c r="G90" s="30"/>
      <c r="H90" s="30"/>
      <c r="I90" s="30"/>
      <c r="J90" s="32"/>
      <c r="K90" s="2"/>
    </row>
    <row r="91" spans="1:11" ht="15.75" hidden="1" customHeight="1" thickTop="1" x14ac:dyDescent="0.25">
      <c r="A91" s="33"/>
      <c r="B91" s="29"/>
      <c r="C91" s="29"/>
      <c r="D91" s="30"/>
      <c r="E91" s="34"/>
      <c r="F91" s="30"/>
      <c r="G91" s="30"/>
      <c r="H91" s="30"/>
      <c r="I91" s="30"/>
      <c r="J91" s="32"/>
      <c r="K91" s="2"/>
    </row>
    <row r="92" spans="1:11" ht="15.75" hidden="1" customHeight="1" thickTop="1" x14ac:dyDescent="0.25">
      <c r="A92" s="35"/>
      <c r="B92" s="36"/>
      <c r="C92" s="36"/>
      <c r="D92" s="37"/>
      <c r="E92" s="38"/>
      <c r="F92" s="37"/>
      <c r="G92" s="37"/>
      <c r="H92" s="37"/>
      <c r="I92" s="37"/>
      <c r="J92" s="39"/>
      <c r="K92" s="2"/>
    </row>
    <row r="93" spans="1:11" ht="15.75" hidden="1" customHeight="1" thickTop="1" x14ac:dyDescent="0.25">
      <c r="A93" s="28"/>
      <c r="B93" s="29"/>
      <c r="C93" s="29"/>
      <c r="D93" s="30"/>
      <c r="E93" s="31"/>
      <c r="F93" s="30"/>
      <c r="G93" s="30"/>
      <c r="H93" s="30"/>
      <c r="I93" s="30"/>
      <c r="J93" s="32"/>
      <c r="K93" s="2"/>
    </row>
    <row r="94" spans="1:11" ht="15.75" hidden="1" customHeight="1" thickTop="1" x14ac:dyDescent="0.25">
      <c r="A94" s="28"/>
      <c r="B94" s="29"/>
      <c r="C94" s="29"/>
      <c r="D94" s="30"/>
      <c r="E94" s="31"/>
      <c r="F94" s="30"/>
      <c r="G94" s="30"/>
      <c r="H94" s="30"/>
      <c r="I94" s="30"/>
      <c r="J94" s="32"/>
      <c r="K94" s="2"/>
    </row>
    <row r="95" spans="1:11" ht="15.75" hidden="1" customHeight="1" thickTop="1" x14ac:dyDescent="0.25">
      <c r="A95" s="28"/>
      <c r="B95" s="29"/>
      <c r="C95" s="29"/>
      <c r="D95" s="30"/>
      <c r="E95" s="31"/>
      <c r="F95" s="30"/>
      <c r="G95" s="30"/>
      <c r="H95" s="30"/>
      <c r="I95" s="30"/>
      <c r="J95" s="32"/>
      <c r="K95" s="2"/>
    </row>
    <row r="96" spans="1:11" ht="15.75" hidden="1" customHeight="1" thickTop="1" x14ac:dyDescent="0.25">
      <c r="A96" s="40"/>
      <c r="B96" s="41"/>
      <c r="C96" s="41"/>
      <c r="D96" s="42"/>
      <c r="E96" s="43"/>
      <c r="F96" s="42"/>
      <c r="G96" s="42"/>
      <c r="H96" s="42"/>
      <c r="I96" s="42"/>
      <c r="J96" s="39"/>
      <c r="K96" s="2"/>
    </row>
    <row r="97" spans="1:11" ht="15.75" hidden="1" customHeight="1" thickTop="1" x14ac:dyDescent="0.25">
      <c r="A97" s="35"/>
      <c r="B97" s="36"/>
      <c r="C97" s="36"/>
      <c r="D97" s="44"/>
      <c r="E97" s="45"/>
      <c r="F97" s="44"/>
      <c r="G97" s="44"/>
      <c r="H97" s="44"/>
      <c r="I97" s="44"/>
      <c r="J97" s="46"/>
      <c r="K97" s="2"/>
    </row>
    <row r="98" spans="1:11" ht="15.75" hidden="1" customHeight="1" thickTop="1" x14ac:dyDescent="0.25">
      <c r="A98" s="35"/>
      <c r="B98" s="36"/>
      <c r="C98" s="36"/>
      <c r="D98" s="44"/>
      <c r="E98" s="45"/>
      <c r="F98" s="44"/>
      <c r="G98" s="44"/>
      <c r="H98" s="44"/>
      <c r="I98" s="44"/>
      <c r="J98" s="46"/>
      <c r="K98" s="2"/>
    </row>
    <row r="99" spans="1:11" ht="15.75" hidden="1" customHeight="1" thickTop="1" x14ac:dyDescent="0.25">
      <c r="A99" s="47"/>
      <c r="B99" s="48"/>
      <c r="C99" s="29"/>
      <c r="D99" s="31"/>
      <c r="E99" s="49"/>
      <c r="F99" s="50"/>
      <c r="G99" s="50"/>
      <c r="H99" s="50"/>
      <c r="I99" s="50"/>
      <c r="J99" s="51"/>
      <c r="K99" s="2"/>
    </row>
    <row r="100" spans="1:11" ht="15.75" thickTop="1" x14ac:dyDescent="0.25">
      <c r="A100" s="4" t="s">
        <v>100</v>
      </c>
      <c r="D100" s="52"/>
      <c r="E100" s="52"/>
    </row>
    <row r="101" spans="1:11" x14ac:dyDescent="0.25">
      <c r="A101" s="53" t="s">
        <v>103</v>
      </c>
      <c r="B101" s="1"/>
      <c r="C101" s="53"/>
      <c r="D101" s="102"/>
      <c r="E101" s="102"/>
      <c r="F101" s="53"/>
      <c r="G101" s="103" t="s">
        <v>115</v>
      </c>
      <c r="H101" s="103"/>
      <c r="I101" s="103"/>
      <c r="J101" s="1"/>
      <c r="K101" s="1"/>
    </row>
    <row r="102" spans="1:11" x14ac:dyDescent="0.25">
      <c r="B102" s="53"/>
      <c r="C102" s="53"/>
      <c r="D102" s="104" t="s">
        <v>101</v>
      </c>
      <c r="E102" s="104"/>
      <c r="F102" s="53"/>
      <c r="G102" s="105" t="s">
        <v>102</v>
      </c>
      <c r="H102" s="105"/>
      <c r="I102" s="1"/>
      <c r="J102" s="1"/>
      <c r="K102" s="1"/>
    </row>
    <row r="103" spans="1:11" x14ac:dyDescent="0.25">
      <c r="A103" s="53" t="s">
        <v>104</v>
      </c>
      <c r="B103" s="1"/>
      <c r="C103" s="53"/>
      <c r="D103" s="106"/>
      <c r="E103" s="106"/>
      <c r="F103" s="53"/>
      <c r="G103" s="103" t="s">
        <v>105</v>
      </c>
      <c r="H103" s="103"/>
      <c r="I103" s="103"/>
      <c r="J103" s="1"/>
      <c r="K103" s="1"/>
    </row>
    <row r="104" spans="1:11" x14ac:dyDescent="0.25">
      <c r="A104" s="1"/>
      <c r="B104" s="1"/>
      <c r="C104" s="53"/>
      <c r="D104" s="104" t="s">
        <v>101</v>
      </c>
      <c r="E104" s="104"/>
      <c r="F104" s="1"/>
      <c r="G104" s="105" t="s">
        <v>102</v>
      </c>
      <c r="H104" s="105"/>
      <c r="I104" s="54"/>
      <c r="J104" s="1"/>
      <c r="K104" s="1"/>
    </row>
  </sheetData>
  <mergeCells count="34">
    <mergeCell ref="A14:C14"/>
    <mergeCell ref="E14:J14"/>
    <mergeCell ref="A13:C13"/>
    <mergeCell ref="E13:J13"/>
    <mergeCell ref="G1:J3"/>
    <mergeCell ref="A4:J4"/>
    <mergeCell ref="A5:F5"/>
    <mergeCell ref="A6:J6"/>
    <mergeCell ref="E12:H12"/>
    <mergeCell ref="B9:G9"/>
    <mergeCell ref="B10:G10"/>
    <mergeCell ref="B11:G11"/>
    <mergeCell ref="A12:C12"/>
    <mergeCell ref="D102:E102"/>
    <mergeCell ref="G102:H102"/>
    <mergeCell ref="D104:E104"/>
    <mergeCell ref="G104:H104"/>
    <mergeCell ref="D103:E103"/>
    <mergeCell ref="G103:I103"/>
    <mergeCell ref="B19:B21"/>
    <mergeCell ref="C19:C21"/>
    <mergeCell ref="A18:K18"/>
    <mergeCell ref="A15:C15"/>
    <mergeCell ref="E15:J15"/>
    <mergeCell ref="D19:D21"/>
    <mergeCell ref="E19:E21"/>
    <mergeCell ref="F19:F21"/>
    <mergeCell ref="D101:E101"/>
    <mergeCell ref="G101:I101"/>
    <mergeCell ref="G19:G21"/>
    <mergeCell ref="A19:A21"/>
    <mergeCell ref="J19:J21"/>
    <mergeCell ref="H19:H21"/>
    <mergeCell ref="I19:I21"/>
  </mergeCells>
  <pageMargins left="0.11811023622047245" right="0" top="0" bottom="0" header="0" footer="0"/>
  <pageSetup paperSize="9" scale="95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</vt:lpstr>
      <vt:lpstr>'0611010'!Область_друку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Настя</cp:lastModifiedBy>
  <cp:lastPrinted>2018-07-18T15:22:44Z</cp:lastPrinted>
  <dcterms:created xsi:type="dcterms:W3CDTF">2018-04-20T08:26:37Z</dcterms:created>
  <dcterms:modified xsi:type="dcterms:W3CDTF">2025-07-14T08:15:52Z</dcterms:modified>
</cp:coreProperties>
</file>