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75" windowWidth="14415" windowHeight="3660" tabRatio="589"/>
  </bookViews>
  <sheets>
    <sheet name="0611010" sheetId="1" r:id="rId1"/>
  </sheets>
  <externalReferences>
    <externalReference r:id="rId2"/>
  </externalReferences>
  <definedNames>
    <definedName name="_xlnm.Print_Area" localSheetId="0">'0611010'!$A$1:$N$104</definedName>
  </definedNames>
  <calcPr calcId="144525" refMode="R1C1"/>
</workbook>
</file>

<file path=xl/calcChain.xml><?xml version="1.0" encoding="utf-8"?>
<calcChain xmlns="http://schemas.openxmlformats.org/spreadsheetml/2006/main">
  <c r="F34" i="1" l="1"/>
  <c r="J41" i="1" l="1"/>
  <c r="J42" i="1"/>
  <c r="J46" i="1" l="1"/>
  <c r="J32" i="1" l="1"/>
  <c r="J31" i="1"/>
  <c r="J35" i="1" l="1"/>
  <c r="J40" i="1" l="1"/>
  <c r="J39" i="1"/>
  <c r="J38" i="1"/>
  <c r="J34" i="1"/>
  <c r="J33" i="1"/>
  <c r="J29" i="1" l="1"/>
  <c r="J27" i="1"/>
  <c r="L87" i="1" l="1"/>
  <c r="L85" i="1"/>
  <c r="K84" i="1"/>
  <c r="J84" i="1"/>
  <c r="I84" i="1"/>
  <c r="H84" i="1"/>
  <c r="G84" i="1"/>
  <c r="F84" i="1"/>
  <c r="L83" i="1"/>
  <c r="L82" i="1"/>
  <c r="L81" i="1"/>
  <c r="K80" i="1"/>
  <c r="K79" i="1" s="1"/>
  <c r="J80" i="1"/>
  <c r="J79" i="1" s="1"/>
  <c r="I80" i="1"/>
  <c r="I79" i="1" s="1"/>
  <c r="H80" i="1"/>
  <c r="H79" i="1" s="1"/>
  <c r="G80" i="1"/>
  <c r="G79" i="1" s="1"/>
  <c r="F80" i="1"/>
  <c r="F79" i="1" s="1"/>
  <c r="L78" i="1"/>
  <c r="L77" i="1"/>
  <c r="L76" i="1"/>
  <c r="L75" i="1"/>
  <c r="K74" i="1"/>
  <c r="J74" i="1"/>
  <c r="I74" i="1"/>
  <c r="H74" i="1"/>
  <c r="G74" i="1"/>
  <c r="F74" i="1"/>
  <c r="L73" i="1"/>
  <c r="L72" i="1"/>
  <c r="L71" i="1"/>
  <c r="L70" i="1"/>
  <c r="L69" i="1"/>
  <c r="K68" i="1"/>
  <c r="J68" i="1"/>
  <c r="I68" i="1"/>
  <c r="H68" i="1"/>
  <c r="G68" i="1"/>
  <c r="F68" i="1"/>
  <c r="L67" i="1"/>
  <c r="L66" i="1"/>
  <c r="K65" i="1"/>
  <c r="J65" i="1"/>
  <c r="I65" i="1"/>
  <c r="H65" i="1"/>
  <c r="G65" i="1"/>
  <c r="F65" i="1"/>
  <c r="L64" i="1"/>
  <c r="L63" i="1"/>
  <c r="K62" i="1"/>
  <c r="K60" i="1" s="1"/>
  <c r="J62" i="1"/>
  <c r="J60" i="1" s="1"/>
  <c r="I62" i="1"/>
  <c r="I60" i="1" s="1"/>
  <c r="H62" i="1"/>
  <c r="G62" i="1"/>
  <c r="G60" i="1" s="1"/>
  <c r="G59" i="1" s="1"/>
  <c r="F62" i="1"/>
  <c r="F60" i="1" s="1"/>
  <c r="L61" i="1"/>
  <c r="L58" i="1"/>
  <c r="L57" i="1"/>
  <c r="L56" i="1"/>
  <c r="L55" i="1"/>
  <c r="K54" i="1"/>
  <c r="J54" i="1"/>
  <c r="I54" i="1"/>
  <c r="H54" i="1"/>
  <c r="F54" i="1"/>
  <c r="L53" i="1"/>
  <c r="L52" i="1"/>
  <c r="L51" i="1"/>
  <c r="K50" i="1"/>
  <c r="J50" i="1"/>
  <c r="I50" i="1"/>
  <c r="H50" i="1"/>
  <c r="G50" i="1"/>
  <c r="F50" i="1"/>
  <c r="L49" i="1"/>
  <c r="L48" i="1"/>
  <c r="K47" i="1"/>
  <c r="J47" i="1"/>
  <c r="I47" i="1"/>
  <c r="H47" i="1"/>
  <c r="G47" i="1"/>
  <c r="F47" i="1"/>
  <c r="L46" i="1"/>
  <c r="L45" i="1"/>
  <c r="K44" i="1"/>
  <c r="J44" i="1"/>
  <c r="I44" i="1"/>
  <c r="H44" i="1"/>
  <c r="F44" i="1"/>
  <c r="L43" i="1"/>
  <c r="L42" i="1"/>
  <c r="L41" i="1"/>
  <c r="L40" i="1"/>
  <c r="L39" i="1"/>
  <c r="L38" i="1"/>
  <c r="K37" i="1"/>
  <c r="J37" i="1"/>
  <c r="I37" i="1"/>
  <c r="H37" i="1"/>
  <c r="F37" i="1"/>
  <c r="L36" i="1"/>
  <c r="L35" i="1"/>
  <c r="L34" i="1"/>
  <c r="L33" i="1"/>
  <c r="L32" i="1"/>
  <c r="L31" i="1"/>
  <c r="L29" i="1"/>
  <c r="L28" i="1"/>
  <c r="L27" i="1"/>
  <c r="K26" i="1"/>
  <c r="K25" i="1" s="1"/>
  <c r="J26" i="1"/>
  <c r="J25" i="1" s="1"/>
  <c r="I26" i="1"/>
  <c r="I25" i="1" s="1"/>
  <c r="H26" i="1"/>
  <c r="F26" i="1"/>
  <c r="G23" i="1"/>
  <c r="G13" i="1"/>
  <c r="J5" i="1"/>
  <c r="F25" i="1" l="1"/>
  <c r="F59" i="1"/>
  <c r="L62" i="1"/>
  <c r="J59" i="1"/>
  <c r="K59" i="1"/>
  <c r="H25" i="1"/>
  <c r="I59" i="1"/>
  <c r="K30" i="1"/>
  <c r="K24" i="1" s="1"/>
  <c r="K23" i="1" s="1"/>
  <c r="H30" i="1"/>
  <c r="J30" i="1"/>
  <c r="J24" i="1" s="1"/>
  <c r="J23" i="1" s="1"/>
  <c r="L47" i="1"/>
  <c r="L50" i="1"/>
  <c r="L54" i="1"/>
  <c r="H60" i="1"/>
  <c r="H59" i="1" s="1"/>
  <c r="L59" i="1" s="1"/>
  <c r="L74" i="1"/>
  <c r="L79" i="1"/>
  <c r="L80" i="1"/>
  <c r="L65" i="1"/>
  <c r="L68" i="1"/>
  <c r="L84" i="1"/>
  <c r="I30" i="1"/>
  <c r="I24" i="1" s="1"/>
  <c r="I23" i="1" s="1"/>
  <c r="L44" i="1"/>
  <c r="F30" i="1"/>
  <c r="F24" i="1" s="1"/>
  <c r="F23" i="1" s="1"/>
  <c r="L37" i="1"/>
  <c r="L25" i="1"/>
  <c r="L26" i="1"/>
  <c r="H24" i="1" l="1"/>
  <c r="L60" i="1"/>
  <c r="H23" i="1"/>
  <c r="L23" i="1" s="1"/>
  <c r="L30" i="1"/>
  <c r="L24" i="1"/>
</calcChain>
</file>

<file path=xl/sharedStrings.xml><?xml version="1.0" encoding="utf-8"?>
<sst xmlns="http://schemas.openxmlformats.org/spreadsheetml/2006/main" count="126" uniqueCount="119">
  <si>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</si>
  <si>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</si>
  <si>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</si>
  <si>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</si>
  <si>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</si>
  <si>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</si>
  <si>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</si>
  <si>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</si>
  <si>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</si>
  <si>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</si>
  <si>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</si>
  <si>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</si>
  <si>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</si>
  <si>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</si>
  <si>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</si>
  <si>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</si>
  <si>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</si>
  <si>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</si>
  <si>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</si>
  <si>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</si>
  <si>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</si>
  <si>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</si>
  <si>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</si>
  <si>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</si>
  <si>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</si>
  <si>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</si>
  <si>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</si>
  <si>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</si>
  <si>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</si>
  <si>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</si>
  <si>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</si>
  <si>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</si>
  <si>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</si>
  <si>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</si>
  <si>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</si>
  <si>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</si>
  <si>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</si>
  <si>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</si>
  <si>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</si>
  <si>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</si>
  <si>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</si>
  <si>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</si>
  <si>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</si>
  <si>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</si>
  <si>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</si>
  <si>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</si>
  <si>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</si>
  <si>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</si>
  <si>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</si>
  <si>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</si>
  <si>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</si>
  <si>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</si>
  <si>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</si>
  <si>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</si>
  <si>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</si>
  <si>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</si>
  <si>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</si>
  <si>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</si>
  <si>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</si>
  <si>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</si>
  <si>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</si>
  <si>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</si>
  <si>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</si>
  <si>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</si>
  <si>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</si>
  <si>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</si>
  <si>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</si>
  <si>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</si>
  <si>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</si>
  <si>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</si>
  <si>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</si>
  <si>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</si>
  <si>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</si>
  <si>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</si>
  <si>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</si>
  <si>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</si>
  <si>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</si>
  <si>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</si>
  <si>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</si>
  <si>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</si>
  <si>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</si>
  <si>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</si>
  <si>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</si>
  <si>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</si>
  <si>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</si>
  <si>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</si>
  <si>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</si>
  <si>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</si>
  <si>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</si>
  <si>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</si>
  <si>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</si>
  <si>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</si>
  <si>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</si>
  <si>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</si>
  <si>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</si>
  <si>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</si>
  <si>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</si>
  <si>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</si>
  <si>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</si>
  <si>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</si>
  <si>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</si>
  <si>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</si>
  <si>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</si>
  <si>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 xml:space="preserve">Начальник управління освіти </t>
  </si>
  <si>
    <t>Головний бухгалтер</t>
  </si>
  <si>
    <t>Г.Т.Ярмольчук</t>
  </si>
  <si>
    <t>350</t>
  </si>
  <si>
    <t>Міністерство фінансів</t>
  </si>
  <si>
    <t xml:space="preserve">Код та назва відомчої класифікації видатків та кредитування державного бюджету </t>
  </si>
  <si>
    <t>Управління освіти виконавчого комітету Рівненської міської ради ЦРПРСАДОП Пагінець</t>
  </si>
  <si>
    <t>ПРО НАДХОДЖЕННЯ ТА ВИКОРИСТАННЯ КОШТІВ ЗАГАЛЬНОГО ФОНДУ (ФОРМА №2-М)</t>
  </si>
  <si>
    <t>м.Рівне вул.Соборна,30</t>
  </si>
  <si>
    <t>Орган місцевого самоврядування</t>
  </si>
  <si>
    <t>Надання дошкільної освіти</t>
  </si>
  <si>
    <t>Б.М.Турович</t>
  </si>
  <si>
    <t>06</t>
  </si>
  <si>
    <t>за 2022 рік</t>
  </si>
  <si>
    <r>
      <t xml:space="preserve">Періодичність: квартальна, </t>
    </r>
    <r>
      <rPr>
        <u/>
        <sz val="9"/>
        <color indexed="8"/>
        <rFont val="Times New Roman"/>
        <family val="1"/>
        <charset val="204"/>
      </rPr>
      <t>річна</t>
    </r>
  </si>
  <si>
    <t>___ січня 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</si>
</sst>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0" fontId="7" fillId="0" borderId="1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49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7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7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%20&#1079;%20&#1089;&#1072;&#1084;&#1086;&#1089;&#1090;&#1110;&#1081;&#1085;&#1080;&#1084;&#1080;%20&#1079;&#1072;&#1082;&#1083;&#1072;&#1076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40"/>
      <sheetName val="Ф.2.770"/>
      <sheetName val="Ф.2.161"/>
      <sheetName val="Ф.2.070"/>
      <sheetName val="Ф.2.090"/>
      <sheetName val="Ф.2.11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0611090"/>
      <sheetName val="Ф.4.1.0611110"/>
      <sheetName val="Ф.4.1.0611070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0611161"/>
      <sheetName val="Ф.4.2.0611090"/>
      <sheetName val="Ф.4.2.0611110"/>
      <sheetName val="Ф.4.2.0611070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010"/>
      <sheetName val="Ф.4.3.КФК020"/>
      <sheetName val="Ф.4.3.КФК161"/>
      <sheetName val="Ф.4.3.КФК321"/>
      <sheetName val="Ф.4.3.КФК090"/>
      <sheetName val="Ф.4.3.КФК070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I104"/>
  <sheetViews>
    <sheetView tabSelected="1" view="pageBreakPreview" topLeftCell="A4" zoomScale="120" zoomScaleNormal="120" zoomScaleSheetLayoutView="120" workbookViewId="0">
      <pane ySplit="13" topLeftCell="A17" activePane="bottomLeft" state="frozen"/>
      <selection activeCell="E17" sqref="E17"/>
      <selection pane="bottomLeft" activeCell="E22" sqref="E22"/>
    </sheetView>
  </sheetViews>
  <sheetFormatPr defaultRowHeight="15" x14ac:dyDescent="0.25"/>
  <cols>
    <col min="1" max="2" width="0.7109375" customWidth="1"/>
    <col min="3" max="3" width="54.140625" customWidth="1"/>
    <col min="6" max="6" width="11.7109375" customWidth="1"/>
    <col min="7" max="7" width="11.5703125" customWidth="1"/>
    <col min="8" max="8" width="10.7109375" customWidth="1"/>
    <col min="9" max="9" width="15.85546875" customWidth="1"/>
    <col min="10" max="10" width="10.85546875" customWidth="1"/>
    <col min="11" max="11" width="0.140625" hidden="1" customWidth="1"/>
    <col min="12" max="12" width="10.140625" customWidth="1"/>
    <col min="13" max="13" width="1.7109375" customWidth="1"/>
    <col min="14" max="14" width="0.85546875" customWidth="1"/>
  </cols>
  <sheetData>
    <row r="1" spans="1:14" s="77" customFormat="1" ht="12" customHeight="1" x14ac:dyDescent="0.2">
      <c r="A1" s="90"/>
      <c r="B1" s="78"/>
      <c r="C1" s="78"/>
      <c r="D1" s="78"/>
      <c r="E1" s="78"/>
      <c r="F1" s="78"/>
      <c r="G1" s="78"/>
      <c r="H1" s="78"/>
      <c r="I1" s="108" t="s">
        <v>0</v>
      </c>
      <c r="J1" s="108"/>
      <c r="K1" s="108"/>
      <c r="L1" s="108"/>
      <c r="M1" s="90"/>
      <c r="N1" s="78"/>
    </row>
    <row r="2" spans="1:14" s="77" customFormat="1" ht="12" x14ac:dyDescent="0.2">
      <c r="A2" s="90"/>
      <c r="B2" s="78"/>
      <c r="C2" s="78"/>
      <c r="D2" s="78"/>
      <c r="E2" s="78"/>
      <c r="F2" s="78"/>
      <c r="G2" s="78"/>
      <c r="H2" s="78"/>
      <c r="I2" s="108"/>
      <c r="J2" s="108"/>
      <c r="K2" s="108"/>
      <c r="L2" s="108"/>
      <c r="M2" s="90"/>
      <c r="N2" s="78"/>
    </row>
    <row r="3" spans="1:14" s="77" customFormat="1" ht="12" x14ac:dyDescent="0.2">
      <c r="A3" s="90"/>
      <c r="B3" s="78"/>
      <c r="C3" s="78"/>
      <c r="D3" s="78"/>
      <c r="E3" s="78"/>
      <c r="F3" s="78"/>
      <c r="G3" s="78"/>
      <c r="H3" s="78"/>
      <c r="I3" s="108"/>
      <c r="J3" s="108"/>
      <c r="K3" s="108"/>
      <c r="L3" s="108"/>
      <c r="M3" s="90"/>
      <c r="N3" s="78"/>
    </row>
    <row r="4" spans="1:14" s="77" customFormat="1" ht="12" x14ac:dyDescent="0.2">
      <c r="A4" s="80"/>
      <c r="B4" s="80"/>
      <c r="C4" s="109" t="s">
        <v>1</v>
      </c>
      <c r="D4" s="109"/>
      <c r="E4" s="109"/>
      <c r="F4" s="109"/>
      <c r="G4" s="109"/>
      <c r="H4" s="109"/>
      <c r="I4" s="109"/>
      <c r="J4" s="109"/>
      <c r="K4" s="109"/>
      <c r="L4" s="109"/>
      <c r="M4" s="80"/>
      <c r="N4" s="80"/>
    </row>
    <row r="5" spans="1:14" s="77" customFormat="1" ht="12" x14ac:dyDescent="0.2">
      <c r="A5" s="80"/>
      <c r="B5" s="80"/>
      <c r="C5" s="110" t="s">
        <v>110</v>
      </c>
      <c r="D5" s="110"/>
      <c r="E5" s="110"/>
      <c r="F5" s="110"/>
      <c r="G5" s="110"/>
      <c r="H5" s="110"/>
      <c r="I5" s="79"/>
      <c r="J5" s="80" t="str">
        <f>IF([1]ЗАПОЛНИТЬ!$F$7=1,[1]шапки!#REF!,"")</f>
        <v/>
      </c>
      <c r="K5" s="80"/>
      <c r="L5" s="80"/>
      <c r="M5" s="80"/>
      <c r="N5" s="80"/>
    </row>
    <row r="6" spans="1:14" s="77" customFormat="1" ht="12" x14ac:dyDescent="0.2">
      <c r="A6" s="78"/>
      <c r="B6" s="78"/>
      <c r="C6" s="109" t="s">
        <v>116</v>
      </c>
      <c r="D6" s="109"/>
      <c r="E6" s="109"/>
      <c r="F6" s="109"/>
      <c r="G6" s="109"/>
      <c r="H6" s="109"/>
      <c r="I6" s="109"/>
      <c r="J6" s="109"/>
      <c r="K6" s="109"/>
      <c r="L6" s="109"/>
      <c r="M6" s="78"/>
      <c r="N6" s="78"/>
    </row>
    <row r="7" spans="1:14" s="77" customFormat="1" ht="12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81" t="s">
        <v>2</v>
      </c>
      <c r="M7" s="78"/>
      <c r="N7" s="78"/>
    </row>
    <row r="8" spans="1:14" s="77" customFormat="1" ht="12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3"/>
      <c r="M8" s="78"/>
      <c r="N8" s="78"/>
    </row>
    <row r="9" spans="1:14" s="77" customFormat="1" ht="22.5" customHeight="1" x14ac:dyDescent="0.2">
      <c r="A9" s="7"/>
      <c r="B9" s="91"/>
      <c r="C9" s="82" t="s">
        <v>3</v>
      </c>
      <c r="D9" s="113" t="s">
        <v>109</v>
      </c>
      <c r="E9" s="113"/>
      <c r="F9" s="113"/>
      <c r="G9" s="113"/>
      <c r="H9" s="113"/>
      <c r="I9" s="113"/>
      <c r="J9" s="83" t="s">
        <v>4</v>
      </c>
      <c r="K9" s="78"/>
      <c r="L9" s="5">
        <v>25675242</v>
      </c>
      <c r="M9" s="7"/>
      <c r="N9" s="91"/>
    </row>
    <row r="10" spans="1:14" s="77" customFormat="1" ht="15" customHeight="1" x14ac:dyDescent="0.2">
      <c r="A10" s="7"/>
      <c r="B10" s="84"/>
      <c r="C10" s="84" t="s">
        <v>5</v>
      </c>
      <c r="D10" s="100" t="s">
        <v>111</v>
      </c>
      <c r="E10" s="100"/>
      <c r="F10" s="100"/>
      <c r="G10" s="100"/>
      <c r="H10" s="100"/>
      <c r="I10" s="100"/>
      <c r="J10" s="78" t="s">
        <v>6</v>
      </c>
      <c r="K10" s="78"/>
      <c r="L10" s="6">
        <v>561010000</v>
      </c>
      <c r="M10" s="7"/>
      <c r="N10" s="84"/>
    </row>
    <row r="11" spans="1:14" s="77" customFormat="1" ht="15" customHeight="1" x14ac:dyDescent="0.2">
      <c r="A11" s="7"/>
      <c r="B11" s="84"/>
      <c r="C11" s="85" t="s">
        <v>7</v>
      </c>
      <c r="D11" s="104" t="s">
        <v>112</v>
      </c>
      <c r="E11" s="104"/>
      <c r="F11" s="104"/>
      <c r="G11" s="104"/>
      <c r="H11" s="104"/>
      <c r="I11" s="104"/>
      <c r="J11" s="78" t="s">
        <v>8</v>
      </c>
      <c r="K11" s="78"/>
      <c r="L11" s="6">
        <v>420</v>
      </c>
      <c r="M11" s="7"/>
      <c r="N11" s="84"/>
    </row>
    <row r="12" spans="1:14" s="77" customFormat="1" ht="15" customHeight="1" x14ac:dyDescent="0.2">
      <c r="A12" s="7"/>
      <c r="B12" s="91"/>
      <c r="C12" s="105" t="s">
        <v>108</v>
      </c>
      <c r="D12" s="105"/>
      <c r="E12" s="105"/>
      <c r="F12" s="86" t="s">
        <v>106</v>
      </c>
      <c r="G12" s="104" t="s">
        <v>107</v>
      </c>
      <c r="H12" s="104"/>
      <c r="I12" s="104"/>
      <c r="J12" s="104"/>
      <c r="K12" s="78"/>
      <c r="L12" s="78"/>
      <c r="M12" s="7"/>
      <c r="N12" s="91"/>
    </row>
    <row r="13" spans="1:14" s="77" customFormat="1" ht="15" customHeight="1" x14ac:dyDescent="0.2">
      <c r="A13" s="7"/>
      <c r="B13" s="91"/>
      <c r="C13" s="105" t="s">
        <v>9</v>
      </c>
      <c r="D13" s="105"/>
      <c r="E13" s="105"/>
      <c r="F13" s="87"/>
      <c r="G13" s="99" t="str">
        <f>IF(F13&gt;0,VLOOKUP(F13,[1]ДовидникКПК!#REF!,2,FALSE),"")</f>
        <v/>
      </c>
      <c r="H13" s="99"/>
      <c r="I13" s="99"/>
      <c r="J13" s="99"/>
      <c r="K13" s="99"/>
      <c r="L13" s="99"/>
      <c r="M13" s="7"/>
      <c r="N13" s="91"/>
    </row>
    <row r="14" spans="1:14" s="77" customFormat="1" ht="23.25" customHeight="1" x14ac:dyDescent="0.2">
      <c r="A14" s="7"/>
      <c r="B14" s="91"/>
      <c r="C14" s="105" t="s">
        <v>10</v>
      </c>
      <c r="D14" s="105"/>
      <c r="E14" s="105"/>
      <c r="F14" s="86" t="s">
        <v>115</v>
      </c>
      <c r="G14" s="106"/>
      <c r="H14" s="106"/>
      <c r="I14" s="106"/>
      <c r="J14" s="106"/>
      <c r="K14" s="106"/>
      <c r="L14" s="106"/>
      <c r="M14" s="7"/>
      <c r="N14" s="91"/>
    </row>
    <row r="15" spans="1:14" s="77" customFormat="1" ht="21.75" customHeight="1" x14ac:dyDescent="0.2">
      <c r="A15" s="7"/>
      <c r="B15" s="91"/>
      <c r="C15" s="105" t="s">
        <v>11</v>
      </c>
      <c r="D15" s="105"/>
      <c r="E15" s="105"/>
      <c r="F15" s="88" t="s">
        <v>12</v>
      </c>
      <c r="G15" s="111" t="s">
        <v>113</v>
      </c>
      <c r="H15" s="111"/>
      <c r="I15" s="111"/>
      <c r="J15" s="111"/>
      <c r="K15" s="111"/>
      <c r="L15" s="111"/>
      <c r="M15" s="7"/>
      <c r="N15" s="91"/>
    </row>
    <row r="16" spans="1:14" s="77" customFormat="1" ht="12.75" customHeight="1" x14ac:dyDescent="0.2">
      <c r="A16" s="78"/>
      <c r="B16" s="78"/>
      <c r="C16" s="89" t="s">
        <v>117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1:14" s="77" customFormat="1" ht="10.5" customHeight="1" x14ac:dyDescent="0.2">
      <c r="A17" s="78"/>
      <c r="B17" s="78"/>
      <c r="C17" s="89" t="s">
        <v>13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ht="6.75" customHeight="1" thickBot="1" x14ac:dyDescent="0.3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16.5" customHeight="1" thickTop="1" thickBot="1" x14ac:dyDescent="0.3">
      <c r="A19" s="2"/>
      <c r="B19" s="2"/>
      <c r="C19" s="107" t="s">
        <v>14</v>
      </c>
      <c r="D19" s="102" t="s">
        <v>15</v>
      </c>
      <c r="E19" s="107" t="s">
        <v>16</v>
      </c>
      <c r="F19" s="102" t="s">
        <v>17</v>
      </c>
      <c r="G19" s="102" t="s">
        <v>18</v>
      </c>
      <c r="H19" s="101" t="s">
        <v>19</v>
      </c>
      <c r="I19" s="101" t="s">
        <v>20</v>
      </c>
      <c r="J19" s="101" t="s">
        <v>21</v>
      </c>
      <c r="K19" s="101" t="s">
        <v>22</v>
      </c>
      <c r="L19" s="102" t="s">
        <v>23</v>
      </c>
      <c r="M19" s="2"/>
      <c r="N19" s="2"/>
    </row>
    <row r="20" spans="1:14" ht="16.5" thickTop="1" thickBot="1" x14ac:dyDescent="0.3">
      <c r="A20" s="2"/>
      <c r="B20" s="2"/>
      <c r="C20" s="107"/>
      <c r="D20" s="102"/>
      <c r="E20" s="107"/>
      <c r="F20" s="102"/>
      <c r="G20" s="102"/>
      <c r="H20" s="101"/>
      <c r="I20" s="101"/>
      <c r="J20" s="101"/>
      <c r="K20" s="101"/>
      <c r="L20" s="102"/>
      <c r="M20" s="2"/>
      <c r="N20" s="2"/>
    </row>
    <row r="21" spans="1:14" ht="16.5" thickTop="1" thickBot="1" x14ac:dyDescent="0.3">
      <c r="A21" s="2"/>
      <c r="B21" s="2"/>
      <c r="C21" s="107"/>
      <c r="D21" s="102"/>
      <c r="E21" s="107"/>
      <c r="F21" s="102"/>
      <c r="G21" s="102"/>
      <c r="H21" s="101"/>
      <c r="I21" s="101"/>
      <c r="J21" s="101"/>
      <c r="K21" s="101"/>
      <c r="L21" s="102"/>
      <c r="M21" s="2"/>
      <c r="N21" s="2"/>
    </row>
    <row r="22" spans="1:14" ht="16.5" thickTop="1" thickBot="1" x14ac:dyDescent="0.3">
      <c r="A22" s="2"/>
      <c r="B22" s="2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9</v>
      </c>
      <c r="M22" s="2"/>
      <c r="N22" s="2"/>
    </row>
    <row r="23" spans="1:14" ht="12" customHeight="1" thickTop="1" thickBot="1" x14ac:dyDescent="0.3">
      <c r="A23" s="2"/>
      <c r="B23" s="2"/>
      <c r="C23" s="9" t="s">
        <v>24</v>
      </c>
      <c r="D23" s="9" t="s">
        <v>25</v>
      </c>
      <c r="E23" s="10" t="s">
        <v>26</v>
      </c>
      <c r="F23" s="11">
        <f>F24+F59+F79+F84+F87</f>
        <v>11849754</v>
      </c>
      <c r="G23" s="11">
        <f>G26+G29+G32+G33+G37+G45+G46+G86+G54</f>
        <v>0</v>
      </c>
      <c r="H23" s="11">
        <f>H24+H59+H79+H84+H87</f>
        <v>0</v>
      </c>
      <c r="I23" s="11">
        <f>I24+I59+I79+I84+I87</f>
        <v>11648373.850000001</v>
      </c>
      <c r="J23" s="11">
        <f>J24+J59+J79+J84+J87</f>
        <v>11648373.850000001</v>
      </c>
      <c r="K23" s="11">
        <f>K24+K59+K79+K84+K87</f>
        <v>0</v>
      </c>
      <c r="L23" s="11">
        <f>H23+I23-J23</f>
        <v>0</v>
      </c>
      <c r="M23" s="2"/>
      <c r="N23" s="2"/>
    </row>
    <row r="24" spans="1:14" ht="12" customHeight="1" thickTop="1" thickBot="1" x14ac:dyDescent="0.3">
      <c r="A24" s="2"/>
      <c r="B24" s="2"/>
      <c r="C24" s="12" t="s">
        <v>27</v>
      </c>
      <c r="D24" s="9">
        <v>2000</v>
      </c>
      <c r="E24" s="10" t="s">
        <v>28</v>
      </c>
      <c r="F24" s="11">
        <f t="shared" ref="F24" si="0">F25+F30+F47+F50+F54+F58</f>
        <v>11849754</v>
      </c>
      <c r="G24" s="11">
        <v>0</v>
      </c>
      <c r="H24" s="11">
        <f t="shared" ref="H24:K24" si="1">H25+H30+H47+H50+H54+H58</f>
        <v>0</v>
      </c>
      <c r="I24" s="11">
        <f t="shared" si="1"/>
        <v>11648373.850000001</v>
      </c>
      <c r="J24" s="11">
        <f t="shared" si="1"/>
        <v>11648373.850000001</v>
      </c>
      <c r="K24" s="11">
        <f t="shared" si="1"/>
        <v>0</v>
      </c>
      <c r="L24" s="11">
        <f t="shared" ref="L24:L36" si="2">H24+I24-J24</f>
        <v>0</v>
      </c>
      <c r="M24" s="2"/>
      <c r="N24" s="2"/>
    </row>
    <row r="25" spans="1:14" ht="12" customHeight="1" thickTop="1" thickBot="1" x14ac:dyDescent="0.3">
      <c r="A25" s="2"/>
      <c r="B25" s="2"/>
      <c r="C25" s="13" t="s">
        <v>29</v>
      </c>
      <c r="D25" s="9">
        <v>2100</v>
      </c>
      <c r="E25" s="10" t="s">
        <v>30</v>
      </c>
      <c r="F25" s="11">
        <f>F26+F29</f>
        <v>9832904</v>
      </c>
      <c r="G25" s="11">
        <v>0</v>
      </c>
      <c r="H25" s="11">
        <f>H26+H29</f>
        <v>0</v>
      </c>
      <c r="I25" s="11">
        <f>I26+I29</f>
        <v>9832900.1900000013</v>
      </c>
      <c r="J25" s="11">
        <f>J26+J29</f>
        <v>9832900.1900000013</v>
      </c>
      <c r="K25" s="11">
        <f>K26+K29</f>
        <v>0</v>
      </c>
      <c r="L25" s="11">
        <f t="shared" si="2"/>
        <v>0</v>
      </c>
      <c r="M25" s="2"/>
      <c r="N25" s="2"/>
    </row>
    <row r="26" spans="1:14" ht="12" customHeight="1" thickTop="1" thickBot="1" x14ac:dyDescent="0.3">
      <c r="A26" s="2"/>
      <c r="B26" s="2"/>
      <c r="C26" s="14" t="s">
        <v>31</v>
      </c>
      <c r="D26" s="15">
        <v>2110</v>
      </c>
      <c r="E26" s="16" t="s">
        <v>32</v>
      </c>
      <c r="F26" s="17">
        <f t="shared" ref="F26" si="3">SUM(F27:F28)</f>
        <v>8011104</v>
      </c>
      <c r="G26" s="18">
        <v>0</v>
      </c>
      <c r="H26" s="17">
        <f t="shared" ref="H26:K26" si="4">SUM(H27:H28)</f>
        <v>0</v>
      </c>
      <c r="I26" s="17">
        <f t="shared" si="4"/>
        <v>8011103.9000000004</v>
      </c>
      <c r="J26" s="17">
        <f t="shared" si="4"/>
        <v>8011103.9000000004</v>
      </c>
      <c r="K26" s="17">
        <f t="shared" si="4"/>
        <v>0</v>
      </c>
      <c r="L26" s="19">
        <f t="shared" si="2"/>
        <v>0</v>
      </c>
      <c r="M26" s="2"/>
      <c r="N26" s="2"/>
    </row>
    <row r="27" spans="1:14" ht="12" customHeight="1" thickTop="1" thickBot="1" x14ac:dyDescent="0.3">
      <c r="A27" s="2"/>
      <c r="B27" s="2"/>
      <c r="C27" s="20" t="s">
        <v>33</v>
      </c>
      <c r="D27" s="12">
        <v>2111</v>
      </c>
      <c r="E27" s="21" t="s">
        <v>34</v>
      </c>
      <c r="F27" s="22">
        <v>8011104</v>
      </c>
      <c r="G27" s="23">
        <v>0</v>
      </c>
      <c r="H27" s="22"/>
      <c r="I27" s="22">
        <v>8011103.9000000004</v>
      </c>
      <c r="J27" s="22">
        <f>I27</f>
        <v>8011103.9000000004</v>
      </c>
      <c r="K27" s="22">
        <v>0</v>
      </c>
      <c r="L27" s="24">
        <f t="shared" si="2"/>
        <v>0</v>
      </c>
      <c r="M27" s="2"/>
      <c r="N27" s="2"/>
    </row>
    <row r="28" spans="1:14" ht="12" customHeight="1" thickTop="1" thickBot="1" x14ac:dyDescent="0.3">
      <c r="A28" s="2"/>
      <c r="B28" s="2"/>
      <c r="C28" s="20" t="s">
        <v>35</v>
      </c>
      <c r="D28" s="12">
        <v>2112</v>
      </c>
      <c r="E28" s="21" t="s">
        <v>36</v>
      </c>
      <c r="F28" s="22">
        <v>0</v>
      </c>
      <c r="G28" s="23">
        <v>0</v>
      </c>
      <c r="H28" s="22">
        <v>0</v>
      </c>
      <c r="I28" s="22">
        <v>0</v>
      </c>
      <c r="J28" s="22">
        <v>0</v>
      </c>
      <c r="K28" s="22">
        <v>0</v>
      </c>
      <c r="L28" s="24">
        <f t="shared" si="2"/>
        <v>0</v>
      </c>
      <c r="M28" s="2"/>
      <c r="N28" s="2"/>
    </row>
    <row r="29" spans="1:14" ht="12" customHeight="1" thickTop="1" thickBot="1" x14ac:dyDescent="0.3">
      <c r="A29" s="2"/>
      <c r="B29" s="2"/>
      <c r="C29" s="25" t="s">
        <v>37</v>
      </c>
      <c r="D29" s="15">
        <v>2120</v>
      </c>
      <c r="E29" s="16" t="s">
        <v>38</v>
      </c>
      <c r="F29" s="18">
        <v>1821800</v>
      </c>
      <c r="G29" s="18">
        <v>0</v>
      </c>
      <c r="H29" s="18">
        <v>0</v>
      </c>
      <c r="I29" s="18">
        <v>1821796.29</v>
      </c>
      <c r="J29" s="18">
        <f>I29</f>
        <v>1821796.29</v>
      </c>
      <c r="K29" s="18">
        <v>0</v>
      </c>
      <c r="L29" s="19">
        <f t="shared" si="2"/>
        <v>0</v>
      </c>
      <c r="M29" s="2"/>
      <c r="N29" s="2"/>
    </row>
    <row r="30" spans="1:14" ht="12" customHeight="1" thickTop="1" thickBot="1" x14ac:dyDescent="0.3">
      <c r="A30" s="2"/>
      <c r="B30" s="2"/>
      <c r="C30" s="26" t="s">
        <v>39</v>
      </c>
      <c r="D30" s="9">
        <v>2200</v>
      </c>
      <c r="E30" s="10" t="s">
        <v>40</v>
      </c>
      <c r="F30" s="27">
        <f>SUM(F31:F37)+F44</f>
        <v>2016850</v>
      </c>
      <c r="G30" s="27">
        <v>0</v>
      </c>
      <c r="H30" s="27">
        <f>SUM(H31:H37)+H44</f>
        <v>0</v>
      </c>
      <c r="I30" s="27">
        <f>SUM(I31:I37)+I44</f>
        <v>1815473.6600000001</v>
      </c>
      <c r="J30" s="27">
        <f>SUM(J31:J37)+J44</f>
        <v>1815473.6600000001</v>
      </c>
      <c r="K30" s="27">
        <f>SUM(K31:K37)+K44</f>
        <v>0</v>
      </c>
      <c r="L30" s="11">
        <f t="shared" si="2"/>
        <v>0</v>
      </c>
      <c r="M30" s="2"/>
      <c r="N30" s="2"/>
    </row>
    <row r="31" spans="1:14" ht="12" customHeight="1" thickTop="1" thickBot="1" x14ac:dyDescent="0.3">
      <c r="A31" s="2"/>
      <c r="B31" s="2"/>
      <c r="C31" s="14" t="s">
        <v>41</v>
      </c>
      <c r="D31" s="15">
        <v>2210</v>
      </c>
      <c r="E31" s="16" t="s">
        <v>42</v>
      </c>
      <c r="F31" s="18">
        <v>27700</v>
      </c>
      <c r="G31" s="17">
        <v>0</v>
      </c>
      <c r="H31" s="18">
        <v>0</v>
      </c>
      <c r="I31" s="18">
        <v>9068</v>
      </c>
      <c r="J31" s="18">
        <f>I31</f>
        <v>9068</v>
      </c>
      <c r="K31" s="18">
        <v>0</v>
      </c>
      <c r="L31" s="19">
        <f t="shared" si="2"/>
        <v>0</v>
      </c>
      <c r="M31" s="2"/>
      <c r="N31" s="2"/>
    </row>
    <row r="32" spans="1:14" ht="12" customHeight="1" thickTop="1" thickBot="1" x14ac:dyDescent="0.3">
      <c r="A32" s="2"/>
      <c r="B32" s="2"/>
      <c r="C32" s="14" t="s">
        <v>43</v>
      </c>
      <c r="D32" s="15">
        <v>2220</v>
      </c>
      <c r="E32" s="15">
        <v>100</v>
      </c>
      <c r="F32" s="18">
        <v>3000</v>
      </c>
      <c r="G32" s="18">
        <v>0</v>
      </c>
      <c r="H32" s="18">
        <v>0</v>
      </c>
      <c r="I32" s="18">
        <v>3000</v>
      </c>
      <c r="J32" s="18">
        <f>I32</f>
        <v>3000</v>
      </c>
      <c r="K32" s="18">
        <v>0</v>
      </c>
      <c r="L32" s="19">
        <f t="shared" si="2"/>
        <v>0</v>
      </c>
      <c r="M32" s="2"/>
      <c r="N32" s="2"/>
    </row>
    <row r="33" spans="1:14" ht="11.25" customHeight="1" thickTop="1" thickBot="1" x14ac:dyDescent="0.3">
      <c r="A33" s="2"/>
      <c r="B33" s="2"/>
      <c r="C33" s="14" t="s">
        <v>44</v>
      </c>
      <c r="D33" s="15">
        <v>2230</v>
      </c>
      <c r="E33" s="15">
        <v>110</v>
      </c>
      <c r="F33" s="18">
        <v>124500</v>
      </c>
      <c r="G33" s="18">
        <v>0</v>
      </c>
      <c r="H33" s="18">
        <v>0</v>
      </c>
      <c r="I33" s="18">
        <v>124071.57</v>
      </c>
      <c r="J33" s="18">
        <f>I33</f>
        <v>124071.57</v>
      </c>
      <c r="K33" s="18">
        <v>0</v>
      </c>
      <c r="L33" s="19">
        <f t="shared" si="2"/>
        <v>0</v>
      </c>
      <c r="M33" s="2"/>
      <c r="N33" s="2"/>
    </row>
    <row r="34" spans="1:14" ht="12" customHeight="1" thickTop="1" thickBot="1" x14ac:dyDescent="0.3">
      <c r="A34" s="2"/>
      <c r="B34" s="2"/>
      <c r="C34" s="14" t="s">
        <v>45</v>
      </c>
      <c r="D34" s="15">
        <v>2240</v>
      </c>
      <c r="E34" s="15">
        <v>120</v>
      </c>
      <c r="F34" s="92">
        <f>25800+45950</f>
        <v>71750</v>
      </c>
      <c r="G34" s="17">
        <v>0</v>
      </c>
      <c r="H34" s="18">
        <v>0</v>
      </c>
      <c r="I34" s="18">
        <v>59109.5</v>
      </c>
      <c r="J34" s="18">
        <f>I34</f>
        <v>59109.5</v>
      </c>
      <c r="K34" s="18">
        <v>0</v>
      </c>
      <c r="L34" s="19">
        <f t="shared" si="2"/>
        <v>0</v>
      </c>
      <c r="M34" s="2"/>
      <c r="N34" s="2"/>
    </row>
    <row r="35" spans="1:14" ht="12" customHeight="1" thickTop="1" thickBot="1" x14ac:dyDescent="0.3">
      <c r="A35" s="2"/>
      <c r="B35" s="2"/>
      <c r="C35" s="14" t="s">
        <v>46</v>
      </c>
      <c r="D35" s="15">
        <v>2250</v>
      </c>
      <c r="E35" s="15">
        <v>130</v>
      </c>
      <c r="F35" s="92"/>
      <c r="G35" s="17">
        <v>0</v>
      </c>
      <c r="H35" s="18">
        <v>0</v>
      </c>
      <c r="I35" s="18">
        <v>0</v>
      </c>
      <c r="J35" s="18">
        <f>I35</f>
        <v>0</v>
      </c>
      <c r="K35" s="18">
        <v>0</v>
      </c>
      <c r="L35" s="19">
        <f t="shared" si="2"/>
        <v>0</v>
      </c>
      <c r="M35" s="2"/>
      <c r="N35" s="2"/>
    </row>
    <row r="36" spans="1:14" ht="12" customHeight="1" thickTop="1" thickBot="1" x14ac:dyDescent="0.3">
      <c r="A36" s="2"/>
      <c r="B36" s="2"/>
      <c r="C36" s="25" t="s">
        <v>47</v>
      </c>
      <c r="D36" s="15">
        <v>2260</v>
      </c>
      <c r="E36" s="15">
        <v>140</v>
      </c>
      <c r="F36" s="92">
        <v>0</v>
      </c>
      <c r="G36" s="17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2"/>
        <v>0</v>
      </c>
      <c r="M36" s="2"/>
      <c r="N36" s="2"/>
    </row>
    <row r="37" spans="1:14" ht="12" customHeight="1" thickTop="1" thickBot="1" x14ac:dyDescent="0.3">
      <c r="A37" s="2"/>
      <c r="B37" s="2"/>
      <c r="C37" s="25" t="s">
        <v>48</v>
      </c>
      <c r="D37" s="15">
        <v>2270</v>
      </c>
      <c r="E37" s="15">
        <v>150</v>
      </c>
      <c r="F37" s="94">
        <f>SUM(F38:F43)</f>
        <v>1789900</v>
      </c>
      <c r="G37" s="18">
        <v>0</v>
      </c>
      <c r="H37" s="17">
        <f>SUM(H38:H43)</f>
        <v>0</v>
      </c>
      <c r="I37" s="17">
        <f>SUM(I38:I43)</f>
        <v>1620224.59</v>
      </c>
      <c r="J37" s="17">
        <f>SUM(J38:J43)</f>
        <v>1620224.59</v>
      </c>
      <c r="K37" s="17">
        <f>SUM(K38:K43)</f>
        <v>0</v>
      </c>
      <c r="L37" s="19">
        <f>H37+I37-J37</f>
        <v>0</v>
      </c>
      <c r="M37" s="2"/>
      <c r="N37" s="2"/>
    </row>
    <row r="38" spans="1:14" ht="12" customHeight="1" thickTop="1" thickBot="1" x14ac:dyDescent="0.3">
      <c r="A38" s="2"/>
      <c r="B38" s="2"/>
      <c r="C38" s="20" t="s">
        <v>49</v>
      </c>
      <c r="D38" s="12">
        <v>2271</v>
      </c>
      <c r="E38" s="12">
        <v>160</v>
      </c>
      <c r="F38" s="93">
        <v>1415400</v>
      </c>
      <c r="G38" s="23">
        <v>0</v>
      </c>
      <c r="H38" s="22">
        <v>0</v>
      </c>
      <c r="I38" s="22">
        <v>1415365.35</v>
      </c>
      <c r="J38" s="22">
        <f>I38</f>
        <v>1415365.35</v>
      </c>
      <c r="K38" s="22">
        <v>0</v>
      </c>
      <c r="L38" s="24">
        <f t="shared" ref="L38:L42" si="5">H38+I38-J38</f>
        <v>0</v>
      </c>
      <c r="M38" s="2"/>
      <c r="N38" s="2"/>
    </row>
    <row r="39" spans="1:14" ht="12" customHeight="1" thickTop="1" thickBot="1" x14ac:dyDescent="0.3">
      <c r="A39" s="2"/>
      <c r="B39" s="2"/>
      <c r="C39" s="20" t="s">
        <v>50</v>
      </c>
      <c r="D39" s="12">
        <v>2272</v>
      </c>
      <c r="E39" s="12">
        <v>170</v>
      </c>
      <c r="F39" s="93">
        <v>70300</v>
      </c>
      <c r="G39" s="23">
        <v>0</v>
      </c>
      <c r="H39" s="22">
        <v>0</v>
      </c>
      <c r="I39" s="22">
        <v>67250.61</v>
      </c>
      <c r="J39" s="22">
        <f>I39</f>
        <v>67250.61</v>
      </c>
      <c r="K39" s="22">
        <v>0</v>
      </c>
      <c r="L39" s="24">
        <f t="shared" si="5"/>
        <v>0</v>
      </c>
      <c r="M39" s="2"/>
      <c r="N39" s="2"/>
    </row>
    <row r="40" spans="1:14" ht="12" customHeight="1" thickTop="1" thickBot="1" x14ac:dyDescent="0.3">
      <c r="A40" s="2"/>
      <c r="B40" s="2"/>
      <c r="C40" s="20" t="s">
        <v>51</v>
      </c>
      <c r="D40" s="12">
        <v>2273</v>
      </c>
      <c r="E40" s="12">
        <v>180</v>
      </c>
      <c r="F40" s="93">
        <v>279200</v>
      </c>
      <c r="G40" s="23">
        <v>0</v>
      </c>
      <c r="H40" s="22">
        <v>0</v>
      </c>
      <c r="I40" s="22">
        <v>121615.18</v>
      </c>
      <c r="J40" s="22">
        <f>I40</f>
        <v>121615.18</v>
      </c>
      <c r="K40" s="22">
        <v>0</v>
      </c>
      <c r="L40" s="24">
        <f t="shared" si="5"/>
        <v>0</v>
      </c>
      <c r="M40" s="2"/>
      <c r="N40" s="2"/>
    </row>
    <row r="41" spans="1:14" ht="12" customHeight="1" thickTop="1" thickBot="1" x14ac:dyDescent="0.3">
      <c r="A41" s="2"/>
      <c r="B41" s="2"/>
      <c r="C41" s="20" t="s">
        <v>52</v>
      </c>
      <c r="D41" s="12">
        <v>2274</v>
      </c>
      <c r="E41" s="12">
        <v>190</v>
      </c>
      <c r="F41" s="93"/>
      <c r="G41" s="23">
        <v>0</v>
      </c>
      <c r="H41" s="22">
        <v>0</v>
      </c>
      <c r="I41" s="22">
        <v>0</v>
      </c>
      <c r="J41" s="22">
        <f>I41</f>
        <v>0</v>
      </c>
      <c r="K41" s="22">
        <v>0</v>
      </c>
      <c r="L41" s="24">
        <f t="shared" si="5"/>
        <v>0</v>
      </c>
      <c r="M41" s="2"/>
      <c r="N41" s="2"/>
    </row>
    <row r="42" spans="1:14" ht="12" customHeight="1" thickTop="1" thickBot="1" x14ac:dyDescent="0.3">
      <c r="A42" s="2"/>
      <c r="B42" s="2"/>
      <c r="C42" s="20" t="s">
        <v>53</v>
      </c>
      <c r="D42" s="12">
        <v>2275</v>
      </c>
      <c r="E42" s="12">
        <v>200</v>
      </c>
      <c r="F42" s="93">
        <v>25000</v>
      </c>
      <c r="G42" s="23">
        <v>0</v>
      </c>
      <c r="H42" s="22">
        <v>0</v>
      </c>
      <c r="I42" s="22">
        <v>15993.45</v>
      </c>
      <c r="J42" s="22">
        <f>I42</f>
        <v>15993.45</v>
      </c>
      <c r="K42" s="22">
        <v>0</v>
      </c>
      <c r="L42" s="24">
        <f t="shared" si="5"/>
        <v>0</v>
      </c>
      <c r="M42" s="2"/>
      <c r="N42" s="2"/>
    </row>
    <row r="43" spans="1:14" ht="12" customHeight="1" thickTop="1" thickBot="1" x14ac:dyDescent="0.3">
      <c r="A43" s="2"/>
      <c r="B43" s="2"/>
      <c r="C43" s="20" t="s">
        <v>54</v>
      </c>
      <c r="D43" s="12">
        <v>2276</v>
      </c>
      <c r="E43" s="12">
        <v>210</v>
      </c>
      <c r="F43" s="22"/>
      <c r="G43" s="23">
        <v>0</v>
      </c>
      <c r="H43" s="22">
        <v>0</v>
      </c>
      <c r="I43" s="22">
        <v>0</v>
      </c>
      <c r="J43" s="22">
        <v>0</v>
      </c>
      <c r="K43" s="22">
        <v>0</v>
      </c>
      <c r="L43" s="24">
        <f>H43+I43-J43</f>
        <v>0</v>
      </c>
      <c r="M43" s="2"/>
      <c r="N43" s="2"/>
    </row>
    <row r="44" spans="1:14" ht="19.5" customHeight="1" thickTop="1" thickBot="1" x14ac:dyDescent="0.3">
      <c r="A44" s="2"/>
      <c r="B44" s="2"/>
      <c r="C44" s="25" t="s">
        <v>55</v>
      </c>
      <c r="D44" s="15">
        <v>2280</v>
      </c>
      <c r="E44" s="15">
        <v>220</v>
      </c>
      <c r="F44" s="17">
        <f>SUM(F45:F46)</f>
        <v>0</v>
      </c>
      <c r="G44" s="17">
        <v>0</v>
      </c>
      <c r="H44" s="17">
        <f>SUM(H45:H46)</f>
        <v>0</v>
      </c>
      <c r="I44" s="17">
        <f>SUM(I45:I46)</f>
        <v>0</v>
      </c>
      <c r="J44" s="17">
        <f>SUM(J45:J46)</f>
        <v>0</v>
      </c>
      <c r="K44" s="17">
        <f>SUM(K45:K46)</f>
        <v>0</v>
      </c>
      <c r="L44" s="19">
        <f t="shared" ref="L44:L85" si="6">H44+I44-J44</f>
        <v>0</v>
      </c>
      <c r="M44" s="2"/>
      <c r="N44" s="2"/>
    </row>
    <row r="45" spans="1:14" ht="20.25" customHeight="1" thickTop="1" thickBot="1" x14ac:dyDescent="0.3">
      <c r="A45" s="2"/>
      <c r="B45" s="2"/>
      <c r="C45" s="28" t="s">
        <v>56</v>
      </c>
      <c r="D45" s="12">
        <v>2281</v>
      </c>
      <c r="E45" s="12">
        <v>230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4">
        <f t="shared" si="6"/>
        <v>0</v>
      </c>
      <c r="M45" s="2"/>
      <c r="N45" s="2"/>
    </row>
    <row r="46" spans="1:14" ht="18.75" customHeight="1" thickTop="1" thickBot="1" x14ac:dyDescent="0.3">
      <c r="A46" s="2"/>
      <c r="B46" s="2"/>
      <c r="C46" s="29" t="s">
        <v>57</v>
      </c>
      <c r="D46" s="12">
        <v>2282</v>
      </c>
      <c r="E46" s="12">
        <v>240</v>
      </c>
      <c r="F46" s="22"/>
      <c r="G46" s="22">
        <v>0</v>
      </c>
      <c r="H46" s="22">
        <v>0</v>
      </c>
      <c r="I46" s="22"/>
      <c r="J46" s="22">
        <f>I46</f>
        <v>0</v>
      </c>
      <c r="K46" s="22">
        <v>0</v>
      </c>
      <c r="L46" s="24">
        <f t="shared" si="6"/>
        <v>0</v>
      </c>
      <c r="M46" s="2"/>
      <c r="N46" s="2"/>
    </row>
    <row r="47" spans="1:14" ht="12" customHeight="1" thickTop="1" thickBot="1" x14ac:dyDescent="0.3">
      <c r="A47" s="2"/>
      <c r="B47" s="2"/>
      <c r="C47" s="13" t="s">
        <v>58</v>
      </c>
      <c r="D47" s="9">
        <v>2400</v>
      </c>
      <c r="E47" s="9">
        <v>250</v>
      </c>
      <c r="F47" s="27">
        <f t="shared" ref="F47:K47" si="7">SUM(F48:F49)</f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27">
        <f t="shared" si="7"/>
        <v>0</v>
      </c>
      <c r="K47" s="27">
        <f t="shared" si="7"/>
        <v>0</v>
      </c>
      <c r="L47" s="11">
        <f t="shared" si="6"/>
        <v>0</v>
      </c>
      <c r="M47" s="2"/>
      <c r="N47" s="2"/>
    </row>
    <row r="48" spans="1:14" ht="12" customHeight="1" thickTop="1" thickBot="1" x14ac:dyDescent="0.3">
      <c r="A48" s="2"/>
      <c r="B48" s="2"/>
      <c r="C48" s="30" t="s">
        <v>59</v>
      </c>
      <c r="D48" s="15">
        <v>2410</v>
      </c>
      <c r="E48" s="15">
        <v>260</v>
      </c>
      <c r="F48" s="18">
        <v>0</v>
      </c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9">
        <f t="shared" si="6"/>
        <v>0</v>
      </c>
      <c r="M48" s="2"/>
      <c r="N48" s="2"/>
    </row>
    <row r="49" spans="1:14" ht="12" customHeight="1" thickTop="1" thickBot="1" x14ac:dyDescent="0.3">
      <c r="A49" s="2"/>
      <c r="B49" s="2"/>
      <c r="C49" s="30" t="s">
        <v>60</v>
      </c>
      <c r="D49" s="15">
        <v>2420</v>
      </c>
      <c r="E49" s="15">
        <v>270</v>
      </c>
      <c r="F49" s="18">
        <v>0</v>
      </c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9">
        <f t="shared" si="6"/>
        <v>0</v>
      </c>
      <c r="M49" s="2"/>
      <c r="N49" s="2"/>
    </row>
    <row r="50" spans="1:14" ht="12" customHeight="1" thickTop="1" thickBot="1" x14ac:dyDescent="0.3">
      <c r="A50" s="2"/>
      <c r="B50" s="2"/>
      <c r="C50" s="31" t="s">
        <v>61</v>
      </c>
      <c r="D50" s="9">
        <v>2600</v>
      </c>
      <c r="E50" s="9">
        <v>280</v>
      </c>
      <c r="F50" s="27">
        <f t="shared" ref="F50:K50" si="8">SUM(F51:F53)</f>
        <v>0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27">
        <f t="shared" si="8"/>
        <v>0</v>
      </c>
      <c r="K50" s="27">
        <f t="shared" si="8"/>
        <v>0</v>
      </c>
      <c r="L50" s="11">
        <f t="shared" si="6"/>
        <v>0</v>
      </c>
      <c r="M50" s="2"/>
      <c r="N50" s="2"/>
    </row>
    <row r="51" spans="1:14" ht="12" customHeight="1" thickTop="1" thickBot="1" x14ac:dyDescent="0.3">
      <c r="A51" s="2"/>
      <c r="B51" s="2"/>
      <c r="C51" s="25" t="s">
        <v>62</v>
      </c>
      <c r="D51" s="15">
        <v>2610</v>
      </c>
      <c r="E51" s="15">
        <v>290</v>
      </c>
      <c r="F51" s="32">
        <v>0</v>
      </c>
      <c r="G51" s="33">
        <v>0</v>
      </c>
      <c r="H51" s="32">
        <v>0</v>
      </c>
      <c r="I51" s="32">
        <v>0</v>
      </c>
      <c r="J51" s="32">
        <v>0</v>
      </c>
      <c r="K51" s="32">
        <v>0</v>
      </c>
      <c r="L51" s="19">
        <f t="shared" si="6"/>
        <v>0</v>
      </c>
      <c r="M51" s="2"/>
      <c r="N51" s="2"/>
    </row>
    <row r="52" spans="1:14" ht="12" customHeight="1" thickTop="1" thickBot="1" x14ac:dyDescent="0.3">
      <c r="A52" s="2"/>
      <c r="B52" s="2"/>
      <c r="C52" s="25" t="s">
        <v>63</v>
      </c>
      <c r="D52" s="15">
        <v>2620</v>
      </c>
      <c r="E52" s="15">
        <v>300</v>
      </c>
      <c r="F52" s="32">
        <v>0</v>
      </c>
      <c r="G52" s="33">
        <v>0</v>
      </c>
      <c r="H52" s="32">
        <v>0</v>
      </c>
      <c r="I52" s="32">
        <v>0</v>
      </c>
      <c r="J52" s="32">
        <v>0</v>
      </c>
      <c r="K52" s="32">
        <v>0</v>
      </c>
      <c r="L52" s="19">
        <f t="shared" si="6"/>
        <v>0</v>
      </c>
      <c r="M52" s="2"/>
      <c r="N52" s="2"/>
    </row>
    <row r="53" spans="1:14" ht="12" customHeight="1" thickTop="1" thickBot="1" x14ac:dyDescent="0.3">
      <c r="A53" s="2"/>
      <c r="B53" s="2"/>
      <c r="C53" s="30" t="s">
        <v>64</v>
      </c>
      <c r="D53" s="15">
        <v>2630</v>
      </c>
      <c r="E53" s="15">
        <v>310</v>
      </c>
      <c r="F53" s="32">
        <v>0</v>
      </c>
      <c r="G53" s="33">
        <v>0</v>
      </c>
      <c r="H53" s="32">
        <v>0</v>
      </c>
      <c r="I53" s="32">
        <v>0</v>
      </c>
      <c r="J53" s="32">
        <v>0</v>
      </c>
      <c r="K53" s="32">
        <v>0</v>
      </c>
      <c r="L53" s="19">
        <f t="shared" si="6"/>
        <v>0</v>
      </c>
      <c r="M53" s="2"/>
      <c r="N53" s="2"/>
    </row>
    <row r="54" spans="1:14" ht="12" customHeight="1" thickTop="1" thickBot="1" x14ac:dyDescent="0.3">
      <c r="A54" s="2"/>
      <c r="B54" s="2"/>
      <c r="C54" s="26" t="s">
        <v>65</v>
      </c>
      <c r="D54" s="9">
        <v>2700</v>
      </c>
      <c r="E54" s="9">
        <v>320</v>
      </c>
      <c r="F54" s="34">
        <f t="shared" ref="F54" si="9">SUM(F55:F57)</f>
        <v>0</v>
      </c>
      <c r="G54" s="35">
        <v>0</v>
      </c>
      <c r="H54" s="34">
        <f t="shared" ref="H54:K54" si="10">SUM(H55:H57)</f>
        <v>0</v>
      </c>
      <c r="I54" s="34">
        <f t="shared" si="10"/>
        <v>0</v>
      </c>
      <c r="J54" s="34">
        <f t="shared" si="10"/>
        <v>0</v>
      </c>
      <c r="K54" s="34">
        <f t="shared" si="10"/>
        <v>0</v>
      </c>
      <c r="L54" s="11">
        <f t="shared" si="6"/>
        <v>0</v>
      </c>
      <c r="M54" s="2"/>
      <c r="N54" s="2"/>
    </row>
    <row r="55" spans="1:14" ht="12" customHeight="1" thickTop="1" thickBot="1" x14ac:dyDescent="0.3">
      <c r="A55" s="2"/>
      <c r="B55" s="2"/>
      <c r="C55" s="25" t="s">
        <v>66</v>
      </c>
      <c r="D55" s="15">
        <v>2710</v>
      </c>
      <c r="E55" s="15">
        <v>330</v>
      </c>
      <c r="F55" s="32">
        <v>0</v>
      </c>
      <c r="G55" s="33">
        <v>0</v>
      </c>
      <c r="H55" s="32">
        <v>0</v>
      </c>
      <c r="I55" s="32">
        <v>0</v>
      </c>
      <c r="J55" s="32">
        <v>0</v>
      </c>
      <c r="K55" s="32">
        <v>0</v>
      </c>
      <c r="L55" s="19">
        <f t="shared" si="6"/>
        <v>0</v>
      </c>
      <c r="M55" s="2"/>
      <c r="N55" s="2"/>
    </row>
    <row r="56" spans="1:14" ht="12" customHeight="1" thickTop="1" thickBot="1" x14ac:dyDescent="0.3">
      <c r="A56" s="2"/>
      <c r="B56" s="2"/>
      <c r="C56" s="25" t="s">
        <v>67</v>
      </c>
      <c r="D56" s="15">
        <v>2720</v>
      </c>
      <c r="E56" s="15">
        <v>340</v>
      </c>
      <c r="F56" s="32">
        <v>0</v>
      </c>
      <c r="G56" s="33">
        <v>0</v>
      </c>
      <c r="H56" s="32">
        <v>0</v>
      </c>
      <c r="I56" s="32">
        <v>0</v>
      </c>
      <c r="J56" s="32">
        <v>0</v>
      </c>
      <c r="K56" s="32">
        <v>0</v>
      </c>
      <c r="L56" s="19">
        <f t="shared" si="6"/>
        <v>0</v>
      </c>
      <c r="M56" s="2"/>
      <c r="N56" s="2"/>
    </row>
    <row r="57" spans="1:14" ht="12" customHeight="1" thickTop="1" thickBot="1" x14ac:dyDescent="0.3">
      <c r="A57" s="2"/>
      <c r="B57" s="2"/>
      <c r="C57" s="25" t="s">
        <v>68</v>
      </c>
      <c r="D57" s="15">
        <v>2730</v>
      </c>
      <c r="E57" s="15">
        <v>350</v>
      </c>
      <c r="F57" s="32">
        <v>0</v>
      </c>
      <c r="G57" s="33">
        <v>0</v>
      </c>
      <c r="H57" s="32">
        <v>0</v>
      </c>
      <c r="I57" s="32">
        <v>0</v>
      </c>
      <c r="J57" s="32">
        <v>0</v>
      </c>
      <c r="K57" s="32">
        <v>0</v>
      </c>
      <c r="L57" s="19">
        <f t="shared" si="6"/>
        <v>0</v>
      </c>
      <c r="M57" s="2"/>
      <c r="N57" s="2"/>
    </row>
    <row r="58" spans="1:14" ht="12" customHeight="1" thickTop="1" thickBot="1" x14ac:dyDescent="0.3">
      <c r="A58" s="2"/>
      <c r="B58" s="2"/>
      <c r="C58" s="26" t="s">
        <v>69</v>
      </c>
      <c r="D58" s="9">
        <v>2800</v>
      </c>
      <c r="E58" s="9">
        <v>360</v>
      </c>
      <c r="F58" s="35">
        <v>0</v>
      </c>
      <c r="G58" s="34">
        <v>0</v>
      </c>
      <c r="H58" s="35">
        <v>0</v>
      </c>
      <c r="I58" s="35">
        <v>0</v>
      </c>
      <c r="J58" s="35">
        <v>0</v>
      </c>
      <c r="K58" s="35">
        <v>0</v>
      </c>
      <c r="L58" s="11">
        <f t="shared" si="6"/>
        <v>0</v>
      </c>
      <c r="M58" s="2"/>
      <c r="N58" s="2"/>
    </row>
    <row r="59" spans="1:14" ht="12" customHeight="1" thickTop="1" thickBot="1" x14ac:dyDescent="0.3">
      <c r="A59" s="2"/>
      <c r="B59" s="2"/>
      <c r="C59" s="9" t="s">
        <v>70</v>
      </c>
      <c r="D59" s="9">
        <v>3000</v>
      </c>
      <c r="E59" s="9">
        <v>370</v>
      </c>
      <c r="F59" s="34">
        <f t="shared" ref="F59:K59" si="11">F60+F74</f>
        <v>0</v>
      </c>
      <c r="G59" s="34">
        <f t="shared" si="11"/>
        <v>0</v>
      </c>
      <c r="H59" s="34">
        <f t="shared" si="11"/>
        <v>0</v>
      </c>
      <c r="I59" s="34">
        <f t="shared" si="11"/>
        <v>0</v>
      </c>
      <c r="J59" s="34">
        <f t="shared" si="11"/>
        <v>0</v>
      </c>
      <c r="K59" s="34">
        <f t="shared" si="11"/>
        <v>0</v>
      </c>
      <c r="L59" s="11">
        <f t="shared" si="6"/>
        <v>0</v>
      </c>
      <c r="M59" s="2"/>
      <c r="N59" s="2"/>
    </row>
    <row r="60" spans="1:14" ht="12" customHeight="1" thickTop="1" thickBot="1" x14ac:dyDescent="0.3">
      <c r="A60" s="2"/>
      <c r="B60" s="2"/>
      <c r="C60" s="13" t="s">
        <v>71</v>
      </c>
      <c r="D60" s="9">
        <v>3100</v>
      </c>
      <c r="E60" s="9">
        <v>380</v>
      </c>
      <c r="F60" s="34">
        <f t="shared" ref="F60:K60" si="12">F61+F62+F65+F68+F72+F73</f>
        <v>0</v>
      </c>
      <c r="G60" s="34">
        <f t="shared" si="12"/>
        <v>0</v>
      </c>
      <c r="H60" s="34">
        <f t="shared" si="12"/>
        <v>0</v>
      </c>
      <c r="I60" s="34">
        <f t="shared" si="12"/>
        <v>0</v>
      </c>
      <c r="J60" s="34">
        <f t="shared" si="12"/>
        <v>0</v>
      </c>
      <c r="K60" s="34">
        <f t="shared" si="12"/>
        <v>0</v>
      </c>
      <c r="L60" s="11">
        <f t="shared" si="6"/>
        <v>0</v>
      </c>
      <c r="M60" s="2"/>
      <c r="N60" s="2"/>
    </row>
    <row r="61" spans="1:14" ht="12" customHeight="1" thickTop="1" thickBot="1" x14ac:dyDescent="0.3">
      <c r="A61" s="2"/>
      <c r="B61" s="2"/>
      <c r="C61" s="25" t="s">
        <v>72</v>
      </c>
      <c r="D61" s="15">
        <v>3110</v>
      </c>
      <c r="E61" s="15">
        <v>390</v>
      </c>
      <c r="F61" s="32">
        <v>0</v>
      </c>
      <c r="G61" s="33">
        <v>0</v>
      </c>
      <c r="H61" s="32">
        <v>0</v>
      </c>
      <c r="I61" s="32">
        <v>0</v>
      </c>
      <c r="J61" s="32">
        <v>0</v>
      </c>
      <c r="K61" s="32">
        <v>0</v>
      </c>
      <c r="L61" s="19">
        <f t="shared" si="6"/>
        <v>0</v>
      </c>
      <c r="M61" s="2"/>
      <c r="N61" s="2"/>
    </row>
    <row r="62" spans="1:14" ht="12" customHeight="1" thickTop="1" thickBot="1" x14ac:dyDescent="0.3">
      <c r="A62" s="2"/>
      <c r="B62" s="2"/>
      <c r="C62" s="30" t="s">
        <v>73</v>
      </c>
      <c r="D62" s="15">
        <v>3120</v>
      </c>
      <c r="E62" s="15">
        <v>400</v>
      </c>
      <c r="F62" s="36">
        <f t="shared" ref="F62:K62" si="13">SUM(F63:F64)</f>
        <v>0</v>
      </c>
      <c r="G62" s="36">
        <f t="shared" si="13"/>
        <v>0</v>
      </c>
      <c r="H62" s="36">
        <f t="shared" si="13"/>
        <v>0</v>
      </c>
      <c r="I62" s="36">
        <f t="shared" si="13"/>
        <v>0</v>
      </c>
      <c r="J62" s="36">
        <f t="shared" si="13"/>
        <v>0</v>
      </c>
      <c r="K62" s="36">
        <f t="shared" si="13"/>
        <v>0</v>
      </c>
      <c r="L62" s="19">
        <f t="shared" si="6"/>
        <v>0</v>
      </c>
      <c r="M62" s="2"/>
      <c r="N62" s="2"/>
    </row>
    <row r="63" spans="1:14" ht="12" customHeight="1" thickTop="1" thickBot="1" x14ac:dyDescent="0.3">
      <c r="A63" s="2"/>
      <c r="B63" s="2"/>
      <c r="C63" s="20" t="s">
        <v>74</v>
      </c>
      <c r="D63" s="12">
        <v>3121</v>
      </c>
      <c r="E63" s="12">
        <v>410</v>
      </c>
      <c r="F63" s="37">
        <v>0</v>
      </c>
      <c r="G63" s="38">
        <v>0</v>
      </c>
      <c r="H63" s="37">
        <v>0</v>
      </c>
      <c r="I63" s="37">
        <v>0</v>
      </c>
      <c r="J63" s="37">
        <v>0</v>
      </c>
      <c r="K63" s="37">
        <v>0</v>
      </c>
      <c r="L63" s="24">
        <f t="shared" si="6"/>
        <v>0</v>
      </c>
      <c r="M63" s="2"/>
      <c r="N63" s="2"/>
    </row>
    <row r="64" spans="1:14" ht="12" customHeight="1" thickTop="1" thickBot="1" x14ac:dyDescent="0.3">
      <c r="A64" s="2"/>
      <c r="B64" s="2"/>
      <c r="C64" s="20" t="s">
        <v>75</v>
      </c>
      <c r="D64" s="12">
        <v>3122</v>
      </c>
      <c r="E64" s="12">
        <v>420</v>
      </c>
      <c r="F64" s="37">
        <v>0</v>
      </c>
      <c r="G64" s="38">
        <v>0</v>
      </c>
      <c r="H64" s="37">
        <v>0</v>
      </c>
      <c r="I64" s="37">
        <v>0</v>
      </c>
      <c r="J64" s="37">
        <v>0</v>
      </c>
      <c r="K64" s="37">
        <v>0</v>
      </c>
      <c r="L64" s="24">
        <f t="shared" si="6"/>
        <v>0</v>
      </c>
      <c r="M64" s="2"/>
      <c r="N64" s="2"/>
    </row>
    <row r="65" spans="1:14" ht="12" customHeight="1" thickTop="1" thickBot="1" x14ac:dyDescent="0.3">
      <c r="A65" s="2"/>
      <c r="B65" s="2"/>
      <c r="C65" s="14" t="s">
        <v>76</v>
      </c>
      <c r="D65" s="15">
        <v>3130</v>
      </c>
      <c r="E65" s="15">
        <v>430</v>
      </c>
      <c r="F65" s="33">
        <f t="shared" ref="F65:K65" si="14">SUM(F66:F67)</f>
        <v>0</v>
      </c>
      <c r="G65" s="33">
        <f t="shared" si="14"/>
        <v>0</v>
      </c>
      <c r="H65" s="33">
        <f t="shared" si="14"/>
        <v>0</v>
      </c>
      <c r="I65" s="33">
        <f t="shared" si="14"/>
        <v>0</v>
      </c>
      <c r="J65" s="33">
        <f t="shared" si="14"/>
        <v>0</v>
      </c>
      <c r="K65" s="33">
        <f t="shared" si="14"/>
        <v>0</v>
      </c>
      <c r="L65" s="39">
        <f t="shared" si="6"/>
        <v>0</v>
      </c>
      <c r="M65" s="2"/>
      <c r="N65" s="2"/>
    </row>
    <row r="66" spans="1:14" ht="12" customHeight="1" thickTop="1" thickBot="1" x14ac:dyDescent="0.3">
      <c r="A66" s="2"/>
      <c r="B66" s="2"/>
      <c r="C66" s="20" t="s">
        <v>77</v>
      </c>
      <c r="D66" s="12">
        <v>3131</v>
      </c>
      <c r="E66" s="12">
        <v>440</v>
      </c>
      <c r="F66" s="37">
        <v>0</v>
      </c>
      <c r="G66" s="38">
        <v>0</v>
      </c>
      <c r="H66" s="37">
        <v>0</v>
      </c>
      <c r="I66" s="37">
        <v>0</v>
      </c>
      <c r="J66" s="37">
        <v>0</v>
      </c>
      <c r="K66" s="37">
        <v>0</v>
      </c>
      <c r="L66" s="24">
        <f t="shared" si="6"/>
        <v>0</v>
      </c>
      <c r="M66" s="2"/>
      <c r="N66" s="2"/>
    </row>
    <row r="67" spans="1:14" ht="12" customHeight="1" thickTop="1" thickBot="1" x14ac:dyDescent="0.3">
      <c r="A67" s="2"/>
      <c r="B67" s="2"/>
      <c r="C67" s="20" t="s">
        <v>78</v>
      </c>
      <c r="D67" s="12">
        <v>3132</v>
      </c>
      <c r="E67" s="12">
        <v>450</v>
      </c>
      <c r="F67" s="37">
        <v>0</v>
      </c>
      <c r="G67" s="38">
        <v>0</v>
      </c>
      <c r="H67" s="37">
        <v>0</v>
      </c>
      <c r="I67" s="37">
        <v>0</v>
      </c>
      <c r="J67" s="37">
        <v>0</v>
      </c>
      <c r="K67" s="37">
        <v>0</v>
      </c>
      <c r="L67" s="24">
        <f t="shared" si="6"/>
        <v>0</v>
      </c>
      <c r="M67" s="2"/>
      <c r="N67" s="2"/>
    </row>
    <row r="68" spans="1:14" ht="12" customHeight="1" thickTop="1" thickBot="1" x14ac:dyDescent="0.3">
      <c r="A68" s="2"/>
      <c r="B68" s="2"/>
      <c r="C68" s="14" t="s">
        <v>79</v>
      </c>
      <c r="D68" s="15">
        <v>3140</v>
      </c>
      <c r="E68" s="15">
        <v>460</v>
      </c>
      <c r="F68" s="33">
        <f t="shared" ref="F68:K68" si="15">SUM(F69:F71)</f>
        <v>0</v>
      </c>
      <c r="G68" s="33">
        <f t="shared" si="15"/>
        <v>0</v>
      </c>
      <c r="H68" s="33">
        <f t="shared" si="15"/>
        <v>0</v>
      </c>
      <c r="I68" s="33">
        <f t="shared" si="15"/>
        <v>0</v>
      </c>
      <c r="J68" s="33">
        <f t="shared" si="15"/>
        <v>0</v>
      </c>
      <c r="K68" s="33">
        <f t="shared" si="15"/>
        <v>0</v>
      </c>
      <c r="L68" s="39">
        <f t="shared" si="6"/>
        <v>0</v>
      </c>
      <c r="M68" s="2"/>
      <c r="N68" s="2"/>
    </row>
    <row r="69" spans="1:14" ht="12" customHeight="1" thickTop="1" thickBot="1" x14ac:dyDescent="0.3">
      <c r="A69" s="2"/>
      <c r="B69" s="2"/>
      <c r="C69" s="40" t="s">
        <v>80</v>
      </c>
      <c r="D69" s="12">
        <v>3141</v>
      </c>
      <c r="E69" s="12">
        <v>470</v>
      </c>
      <c r="F69" s="37">
        <v>0</v>
      </c>
      <c r="G69" s="38">
        <v>0</v>
      </c>
      <c r="H69" s="37">
        <v>0</v>
      </c>
      <c r="I69" s="37">
        <v>0</v>
      </c>
      <c r="J69" s="37">
        <v>0</v>
      </c>
      <c r="K69" s="37">
        <v>0</v>
      </c>
      <c r="L69" s="24">
        <f t="shared" si="6"/>
        <v>0</v>
      </c>
      <c r="M69" s="2"/>
      <c r="N69" s="2"/>
    </row>
    <row r="70" spans="1:14" ht="12" customHeight="1" thickTop="1" thickBot="1" x14ac:dyDescent="0.3">
      <c r="A70" s="2"/>
      <c r="B70" s="2"/>
      <c r="C70" s="40" t="s">
        <v>81</v>
      </c>
      <c r="D70" s="12">
        <v>3142</v>
      </c>
      <c r="E70" s="12">
        <v>480</v>
      </c>
      <c r="F70" s="37">
        <v>0</v>
      </c>
      <c r="G70" s="38">
        <v>0</v>
      </c>
      <c r="H70" s="37">
        <v>0</v>
      </c>
      <c r="I70" s="37">
        <v>0</v>
      </c>
      <c r="J70" s="37">
        <v>0</v>
      </c>
      <c r="K70" s="37">
        <v>0</v>
      </c>
      <c r="L70" s="24">
        <f t="shared" si="6"/>
        <v>0</v>
      </c>
      <c r="M70" s="2"/>
      <c r="N70" s="2"/>
    </row>
    <row r="71" spans="1:14" ht="12" customHeight="1" thickTop="1" thickBot="1" x14ac:dyDescent="0.3">
      <c r="A71" s="2"/>
      <c r="B71" s="2"/>
      <c r="C71" s="40" t="s">
        <v>82</v>
      </c>
      <c r="D71" s="12">
        <v>3143</v>
      </c>
      <c r="E71" s="12">
        <v>490</v>
      </c>
      <c r="F71" s="37">
        <v>0</v>
      </c>
      <c r="G71" s="38">
        <v>0</v>
      </c>
      <c r="H71" s="37">
        <v>0</v>
      </c>
      <c r="I71" s="37">
        <v>0</v>
      </c>
      <c r="J71" s="37">
        <v>0</v>
      </c>
      <c r="K71" s="37">
        <v>0</v>
      </c>
      <c r="L71" s="24">
        <f t="shared" si="6"/>
        <v>0</v>
      </c>
      <c r="M71" s="2"/>
      <c r="N71" s="2"/>
    </row>
    <row r="72" spans="1:14" ht="12" customHeight="1" thickTop="1" thickBot="1" x14ac:dyDescent="0.3">
      <c r="A72" s="2"/>
      <c r="B72" s="2"/>
      <c r="C72" s="14" t="s">
        <v>83</v>
      </c>
      <c r="D72" s="15">
        <v>3150</v>
      </c>
      <c r="E72" s="15">
        <v>500</v>
      </c>
      <c r="F72" s="32">
        <v>0</v>
      </c>
      <c r="G72" s="33">
        <v>0</v>
      </c>
      <c r="H72" s="32">
        <v>0</v>
      </c>
      <c r="I72" s="32">
        <v>0</v>
      </c>
      <c r="J72" s="32">
        <v>0</v>
      </c>
      <c r="K72" s="32">
        <v>0</v>
      </c>
      <c r="L72" s="39">
        <f t="shared" si="6"/>
        <v>0</v>
      </c>
      <c r="M72" s="2"/>
      <c r="N72" s="2"/>
    </row>
    <row r="73" spans="1:14" ht="12" customHeight="1" thickTop="1" thickBot="1" x14ac:dyDescent="0.3">
      <c r="A73" s="2"/>
      <c r="B73" s="2"/>
      <c r="C73" s="14" t="s">
        <v>84</v>
      </c>
      <c r="D73" s="15">
        <v>3160</v>
      </c>
      <c r="E73" s="15">
        <v>510</v>
      </c>
      <c r="F73" s="32">
        <v>0</v>
      </c>
      <c r="G73" s="33">
        <v>0</v>
      </c>
      <c r="H73" s="32">
        <v>0</v>
      </c>
      <c r="I73" s="32">
        <v>0</v>
      </c>
      <c r="J73" s="32">
        <v>0</v>
      </c>
      <c r="K73" s="32">
        <v>0</v>
      </c>
      <c r="L73" s="39">
        <f t="shared" si="6"/>
        <v>0</v>
      </c>
      <c r="M73" s="2"/>
      <c r="N73" s="2"/>
    </row>
    <row r="74" spans="1:14" ht="12" customHeight="1" thickTop="1" thickBot="1" x14ac:dyDescent="0.3">
      <c r="A74" s="2"/>
      <c r="B74" s="2"/>
      <c r="C74" s="13" t="s">
        <v>85</v>
      </c>
      <c r="D74" s="9">
        <v>3200</v>
      </c>
      <c r="E74" s="9">
        <v>520</v>
      </c>
      <c r="F74" s="34">
        <f t="shared" ref="F74:K74" si="16">SUM(F75:F78)</f>
        <v>0</v>
      </c>
      <c r="G74" s="34">
        <f t="shared" si="16"/>
        <v>0</v>
      </c>
      <c r="H74" s="34">
        <f t="shared" si="16"/>
        <v>0</v>
      </c>
      <c r="I74" s="34">
        <f t="shared" si="16"/>
        <v>0</v>
      </c>
      <c r="J74" s="34">
        <f t="shared" si="16"/>
        <v>0</v>
      </c>
      <c r="K74" s="34">
        <f t="shared" si="16"/>
        <v>0</v>
      </c>
      <c r="L74" s="11">
        <f t="shared" si="6"/>
        <v>0</v>
      </c>
      <c r="M74" s="2"/>
      <c r="N74" s="2"/>
    </row>
    <row r="75" spans="1:14" ht="12" customHeight="1" thickTop="1" thickBot="1" x14ac:dyDescent="0.3">
      <c r="A75" s="2"/>
      <c r="B75" s="2"/>
      <c r="C75" s="25" t="s">
        <v>86</v>
      </c>
      <c r="D75" s="15">
        <v>3210</v>
      </c>
      <c r="E75" s="15">
        <v>530</v>
      </c>
      <c r="F75" s="41">
        <v>0</v>
      </c>
      <c r="G75" s="42">
        <v>0</v>
      </c>
      <c r="H75" s="41">
        <v>0</v>
      </c>
      <c r="I75" s="41">
        <v>0</v>
      </c>
      <c r="J75" s="41">
        <v>0</v>
      </c>
      <c r="K75" s="41">
        <v>0</v>
      </c>
      <c r="L75" s="39">
        <f t="shared" si="6"/>
        <v>0</v>
      </c>
      <c r="M75" s="2"/>
      <c r="N75" s="2"/>
    </row>
    <row r="76" spans="1:14" ht="12" customHeight="1" thickTop="1" thickBot="1" x14ac:dyDescent="0.3">
      <c r="A76" s="2"/>
      <c r="B76" s="2"/>
      <c r="C76" s="25" t="s">
        <v>87</v>
      </c>
      <c r="D76" s="15">
        <v>3220</v>
      </c>
      <c r="E76" s="15">
        <v>540</v>
      </c>
      <c r="F76" s="41">
        <v>0</v>
      </c>
      <c r="G76" s="42">
        <v>0</v>
      </c>
      <c r="H76" s="41">
        <v>0</v>
      </c>
      <c r="I76" s="41">
        <v>0</v>
      </c>
      <c r="J76" s="41">
        <v>0</v>
      </c>
      <c r="K76" s="41">
        <v>0</v>
      </c>
      <c r="L76" s="39">
        <f t="shared" si="6"/>
        <v>0</v>
      </c>
      <c r="M76" s="2"/>
      <c r="N76" s="2"/>
    </row>
    <row r="77" spans="1:14" ht="12" customHeight="1" thickTop="1" thickBot="1" x14ac:dyDescent="0.3">
      <c r="A77" s="2"/>
      <c r="B77" s="2"/>
      <c r="C77" s="14" t="s">
        <v>88</v>
      </c>
      <c r="D77" s="15">
        <v>3230</v>
      </c>
      <c r="E77" s="15">
        <v>550</v>
      </c>
      <c r="F77" s="41">
        <v>0</v>
      </c>
      <c r="G77" s="42">
        <v>0</v>
      </c>
      <c r="H77" s="41">
        <v>0</v>
      </c>
      <c r="I77" s="41">
        <v>0</v>
      </c>
      <c r="J77" s="41">
        <v>0</v>
      </c>
      <c r="K77" s="41">
        <v>0</v>
      </c>
      <c r="L77" s="39">
        <f t="shared" si="6"/>
        <v>0</v>
      </c>
      <c r="M77" s="2"/>
      <c r="N77" s="2"/>
    </row>
    <row r="78" spans="1:14" ht="12" customHeight="1" thickTop="1" thickBot="1" x14ac:dyDescent="0.3">
      <c r="A78" s="2"/>
      <c r="B78" s="2"/>
      <c r="C78" s="25" t="s">
        <v>89</v>
      </c>
      <c r="D78" s="15">
        <v>3240</v>
      </c>
      <c r="E78" s="15">
        <v>560</v>
      </c>
      <c r="F78" s="32">
        <v>0</v>
      </c>
      <c r="G78" s="33">
        <v>0</v>
      </c>
      <c r="H78" s="32">
        <v>0</v>
      </c>
      <c r="I78" s="32">
        <v>0</v>
      </c>
      <c r="J78" s="32">
        <v>0</v>
      </c>
      <c r="K78" s="32">
        <v>0</v>
      </c>
      <c r="L78" s="39">
        <f t="shared" si="6"/>
        <v>0</v>
      </c>
      <c r="M78" s="2"/>
      <c r="N78" s="2"/>
    </row>
    <row r="79" spans="1:14" ht="12" customHeight="1" thickTop="1" thickBot="1" x14ac:dyDescent="0.3">
      <c r="A79" s="2"/>
      <c r="B79" s="2"/>
      <c r="C79" s="9" t="s">
        <v>90</v>
      </c>
      <c r="D79" s="9">
        <v>4100</v>
      </c>
      <c r="E79" s="9">
        <v>570</v>
      </c>
      <c r="F79" s="42">
        <f t="shared" ref="F79:K79" si="17">SUM(F80)</f>
        <v>0</v>
      </c>
      <c r="G79" s="42">
        <f t="shared" si="17"/>
        <v>0</v>
      </c>
      <c r="H79" s="42">
        <f t="shared" si="17"/>
        <v>0</v>
      </c>
      <c r="I79" s="42">
        <f t="shared" si="17"/>
        <v>0</v>
      </c>
      <c r="J79" s="42">
        <f t="shared" si="17"/>
        <v>0</v>
      </c>
      <c r="K79" s="42">
        <f t="shared" si="17"/>
        <v>0</v>
      </c>
      <c r="L79" s="11">
        <f t="shared" si="6"/>
        <v>0</v>
      </c>
      <c r="M79" s="2"/>
      <c r="N79" s="2"/>
    </row>
    <row r="80" spans="1:14" ht="12" customHeight="1" thickTop="1" thickBot="1" x14ac:dyDescent="0.3">
      <c r="A80" s="2"/>
      <c r="B80" s="2"/>
      <c r="C80" s="14" t="s">
        <v>91</v>
      </c>
      <c r="D80" s="15">
        <v>4110</v>
      </c>
      <c r="E80" s="15">
        <v>580</v>
      </c>
      <c r="F80" s="33">
        <f t="shared" ref="F80:K80" si="18">SUM(F81:F83)</f>
        <v>0</v>
      </c>
      <c r="G80" s="33">
        <f t="shared" si="18"/>
        <v>0</v>
      </c>
      <c r="H80" s="33">
        <f t="shared" si="18"/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9">
        <f t="shared" si="6"/>
        <v>0</v>
      </c>
      <c r="M80" s="2"/>
      <c r="N80" s="2"/>
    </row>
    <row r="81" spans="1:14" ht="12" customHeight="1" thickTop="1" thickBot="1" x14ac:dyDescent="0.3">
      <c r="A81" s="2"/>
      <c r="B81" s="2"/>
      <c r="C81" s="20" t="s">
        <v>92</v>
      </c>
      <c r="D81" s="12">
        <v>4111</v>
      </c>
      <c r="E81" s="12">
        <v>590</v>
      </c>
      <c r="F81" s="32">
        <v>0</v>
      </c>
      <c r="G81" s="33">
        <v>0</v>
      </c>
      <c r="H81" s="32">
        <v>0</v>
      </c>
      <c r="I81" s="32">
        <v>0</v>
      </c>
      <c r="J81" s="32">
        <v>0</v>
      </c>
      <c r="K81" s="32">
        <v>0</v>
      </c>
      <c r="L81" s="24">
        <f t="shared" si="6"/>
        <v>0</v>
      </c>
      <c r="M81" s="2"/>
      <c r="N81" s="2"/>
    </row>
    <row r="82" spans="1:14" ht="12" customHeight="1" thickTop="1" thickBot="1" x14ac:dyDescent="0.3">
      <c r="A82" s="2"/>
      <c r="B82" s="2"/>
      <c r="C82" s="20" t="s">
        <v>93</v>
      </c>
      <c r="D82" s="12">
        <v>4112</v>
      </c>
      <c r="E82" s="12">
        <v>600</v>
      </c>
      <c r="F82" s="32">
        <v>0</v>
      </c>
      <c r="G82" s="33">
        <v>0</v>
      </c>
      <c r="H82" s="32">
        <v>0</v>
      </c>
      <c r="I82" s="32">
        <v>0</v>
      </c>
      <c r="J82" s="32">
        <v>0</v>
      </c>
      <c r="K82" s="32">
        <v>0</v>
      </c>
      <c r="L82" s="24">
        <f t="shared" si="6"/>
        <v>0</v>
      </c>
      <c r="M82" s="2"/>
      <c r="N82" s="2"/>
    </row>
    <row r="83" spans="1:14" ht="12" customHeight="1" thickTop="1" thickBot="1" x14ac:dyDescent="0.3">
      <c r="A83" s="2"/>
      <c r="B83" s="2"/>
      <c r="C83" s="43" t="s">
        <v>94</v>
      </c>
      <c r="D83" s="12">
        <v>4113</v>
      </c>
      <c r="E83" s="12">
        <v>610</v>
      </c>
      <c r="F83" s="37">
        <v>0</v>
      </c>
      <c r="G83" s="38">
        <v>0</v>
      </c>
      <c r="H83" s="37">
        <v>0</v>
      </c>
      <c r="I83" s="37">
        <v>0</v>
      </c>
      <c r="J83" s="37">
        <v>0</v>
      </c>
      <c r="K83" s="37">
        <v>0</v>
      </c>
      <c r="L83" s="24">
        <f t="shared" si="6"/>
        <v>0</v>
      </c>
      <c r="M83" s="2"/>
      <c r="N83" s="2"/>
    </row>
    <row r="84" spans="1:14" ht="12" customHeight="1" thickTop="1" thickBot="1" x14ac:dyDescent="0.3">
      <c r="A84" s="2"/>
      <c r="B84" s="2"/>
      <c r="C84" s="9" t="s">
        <v>95</v>
      </c>
      <c r="D84" s="9">
        <v>4200</v>
      </c>
      <c r="E84" s="9">
        <v>620</v>
      </c>
      <c r="F84" s="34">
        <f t="shared" ref="F84:K84" si="19">F85</f>
        <v>0</v>
      </c>
      <c r="G84" s="34">
        <f t="shared" si="19"/>
        <v>0</v>
      </c>
      <c r="H84" s="34">
        <f t="shared" si="19"/>
        <v>0</v>
      </c>
      <c r="I84" s="34">
        <f t="shared" si="19"/>
        <v>0</v>
      </c>
      <c r="J84" s="34">
        <f t="shared" si="19"/>
        <v>0</v>
      </c>
      <c r="K84" s="34">
        <f t="shared" si="19"/>
        <v>0</v>
      </c>
      <c r="L84" s="11">
        <f t="shared" si="6"/>
        <v>0</v>
      </c>
      <c r="M84" s="2"/>
      <c r="N84" s="2"/>
    </row>
    <row r="85" spans="1:14" ht="12" customHeight="1" thickTop="1" thickBot="1" x14ac:dyDescent="0.3">
      <c r="A85" s="2"/>
      <c r="B85" s="2"/>
      <c r="C85" s="14" t="s">
        <v>96</v>
      </c>
      <c r="D85" s="15">
        <v>4210</v>
      </c>
      <c r="E85" s="15">
        <v>630</v>
      </c>
      <c r="F85" s="32">
        <v>0</v>
      </c>
      <c r="G85" s="33">
        <v>0</v>
      </c>
      <c r="H85" s="32">
        <v>0</v>
      </c>
      <c r="I85" s="32">
        <v>0</v>
      </c>
      <c r="J85" s="32">
        <v>0</v>
      </c>
      <c r="K85" s="32">
        <v>0</v>
      </c>
      <c r="L85" s="39">
        <f t="shared" si="6"/>
        <v>0</v>
      </c>
      <c r="M85" s="2"/>
      <c r="N85" s="2"/>
    </row>
    <row r="86" spans="1:14" ht="12" customHeight="1" thickTop="1" thickBot="1" x14ac:dyDescent="0.3">
      <c r="A86" s="2"/>
      <c r="B86" s="2"/>
      <c r="C86" s="20" t="s">
        <v>97</v>
      </c>
      <c r="D86" s="12">
        <v>5000</v>
      </c>
      <c r="E86" s="12">
        <v>640</v>
      </c>
      <c r="F86" s="37" t="s">
        <v>98</v>
      </c>
      <c r="G86" s="37">
        <v>0</v>
      </c>
      <c r="H86" s="44" t="s">
        <v>98</v>
      </c>
      <c r="I86" s="44" t="s">
        <v>98</v>
      </c>
      <c r="J86" s="44" t="s">
        <v>98</v>
      </c>
      <c r="K86" s="44" t="s">
        <v>98</v>
      </c>
      <c r="L86" s="24" t="s">
        <v>98</v>
      </c>
      <c r="M86" s="2"/>
      <c r="N86" s="2"/>
    </row>
    <row r="87" spans="1:14" ht="11.25" customHeight="1" thickTop="1" thickBot="1" x14ac:dyDescent="0.3">
      <c r="A87" s="2"/>
      <c r="B87" s="2"/>
      <c r="C87" s="20" t="s">
        <v>99</v>
      </c>
      <c r="D87" s="12">
        <v>9000</v>
      </c>
      <c r="E87" s="12">
        <v>650</v>
      </c>
      <c r="F87" s="37">
        <v>0</v>
      </c>
      <c r="G87" s="38">
        <v>0</v>
      </c>
      <c r="H87" s="37">
        <v>0</v>
      </c>
      <c r="I87" s="37">
        <v>0</v>
      </c>
      <c r="J87" s="37">
        <v>0</v>
      </c>
      <c r="K87" s="37">
        <v>0</v>
      </c>
      <c r="L87" s="24">
        <f t="shared" ref="L87" si="20">H87+I87-J87</f>
        <v>0</v>
      </c>
      <c r="M87" s="2"/>
      <c r="N87" s="2"/>
    </row>
    <row r="88" spans="1:14" ht="12" hidden="1" customHeight="1" thickTop="1" x14ac:dyDescent="0.25">
      <c r="A88" s="2"/>
      <c r="B88" s="2"/>
      <c r="C88" s="45"/>
      <c r="D88" s="46"/>
      <c r="E88" s="46">
        <v>650</v>
      </c>
      <c r="F88" s="47"/>
      <c r="G88" s="48"/>
      <c r="H88" s="47"/>
      <c r="I88" s="47"/>
      <c r="J88" s="47"/>
      <c r="K88" s="47"/>
      <c r="L88" s="49"/>
      <c r="M88" s="2"/>
      <c r="N88" s="2"/>
    </row>
    <row r="89" spans="1:14" ht="12" hidden="1" customHeight="1" x14ac:dyDescent="0.25">
      <c r="A89" s="2"/>
      <c r="B89" s="2"/>
      <c r="C89" s="50"/>
      <c r="D89" s="51"/>
      <c r="E89" s="51"/>
      <c r="F89" s="52"/>
      <c r="G89" s="53"/>
      <c r="H89" s="52"/>
      <c r="I89" s="52"/>
      <c r="J89" s="52"/>
      <c r="K89" s="52"/>
      <c r="L89" s="54"/>
      <c r="M89" s="2"/>
      <c r="N89" s="2"/>
    </row>
    <row r="90" spans="1:14" ht="12" hidden="1" customHeight="1" x14ac:dyDescent="0.25">
      <c r="A90" s="2"/>
      <c r="B90" s="2"/>
      <c r="C90" s="50"/>
      <c r="D90" s="51"/>
      <c r="E90" s="51"/>
      <c r="F90" s="52"/>
      <c r="G90" s="53"/>
      <c r="H90" s="52"/>
      <c r="I90" s="52"/>
      <c r="J90" s="52"/>
      <c r="K90" s="52"/>
      <c r="L90" s="54"/>
      <c r="M90" s="2"/>
      <c r="N90" s="2"/>
    </row>
    <row r="91" spans="1:14" ht="15.75" hidden="1" customHeight="1" thickTop="1" x14ac:dyDescent="0.25">
      <c r="A91" s="2"/>
      <c r="B91" s="2"/>
      <c r="C91" s="55"/>
      <c r="D91" s="51"/>
      <c r="E91" s="51"/>
      <c r="F91" s="52"/>
      <c r="G91" s="56"/>
      <c r="H91" s="52"/>
      <c r="I91" s="52"/>
      <c r="J91" s="52"/>
      <c r="K91" s="52"/>
      <c r="L91" s="54"/>
      <c r="M91" s="2"/>
      <c r="N91" s="2"/>
    </row>
    <row r="92" spans="1:14" ht="15.75" hidden="1" customHeight="1" thickTop="1" x14ac:dyDescent="0.25">
      <c r="A92" s="2"/>
      <c r="B92" s="2"/>
      <c r="C92" s="57"/>
      <c r="D92" s="58"/>
      <c r="E92" s="58"/>
      <c r="F92" s="59"/>
      <c r="G92" s="60"/>
      <c r="H92" s="59"/>
      <c r="I92" s="59"/>
      <c r="J92" s="59"/>
      <c r="K92" s="59"/>
      <c r="L92" s="61"/>
      <c r="M92" s="2"/>
      <c r="N92" s="2"/>
    </row>
    <row r="93" spans="1:14" ht="15.75" hidden="1" customHeight="1" thickTop="1" x14ac:dyDescent="0.25">
      <c r="A93" s="2"/>
      <c r="B93" s="2"/>
      <c r="C93" s="50"/>
      <c r="D93" s="51"/>
      <c r="E93" s="51"/>
      <c r="F93" s="52"/>
      <c r="G93" s="53"/>
      <c r="H93" s="52"/>
      <c r="I93" s="52"/>
      <c r="J93" s="52"/>
      <c r="K93" s="52"/>
      <c r="L93" s="54"/>
      <c r="M93" s="2"/>
      <c r="N93" s="2"/>
    </row>
    <row r="94" spans="1:14" ht="15.75" hidden="1" customHeight="1" thickTop="1" x14ac:dyDescent="0.25">
      <c r="A94" s="2"/>
      <c r="B94" s="2"/>
      <c r="C94" s="50"/>
      <c r="D94" s="51"/>
      <c r="E94" s="51"/>
      <c r="F94" s="52"/>
      <c r="G94" s="53"/>
      <c r="H94" s="52"/>
      <c r="I94" s="52"/>
      <c r="J94" s="52"/>
      <c r="K94" s="52"/>
      <c r="L94" s="54"/>
      <c r="M94" s="2"/>
      <c r="N94" s="2"/>
    </row>
    <row r="95" spans="1:14" ht="15.75" hidden="1" customHeight="1" thickTop="1" x14ac:dyDescent="0.25">
      <c r="A95" s="2"/>
      <c r="B95" s="2"/>
      <c r="C95" s="50"/>
      <c r="D95" s="51"/>
      <c r="E95" s="51"/>
      <c r="F95" s="52"/>
      <c r="G95" s="53"/>
      <c r="H95" s="52"/>
      <c r="I95" s="52"/>
      <c r="J95" s="52"/>
      <c r="K95" s="52"/>
      <c r="L95" s="54"/>
      <c r="M95" s="2"/>
      <c r="N95" s="2"/>
    </row>
    <row r="96" spans="1:14" ht="15.75" hidden="1" customHeight="1" thickTop="1" x14ac:dyDescent="0.25">
      <c r="A96" s="2"/>
      <c r="B96" s="2"/>
      <c r="C96" s="62"/>
      <c r="D96" s="63"/>
      <c r="E96" s="63"/>
      <c r="F96" s="64"/>
      <c r="G96" s="65"/>
      <c r="H96" s="64"/>
      <c r="I96" s="64"/>
      <c r="J96" s="64"/>
      <c r="K96" s="64"/>
      <c r="L96" s="61"/>
      <c r="M96" s="2"/>
      <c r="N96" s="2"/>
    </row>
    <row r="97" spans="1:14" ht="15.75" hidden="1" customHeight="1" thickTop="1" x14ac:dyDescent="0.25">
      <c r="A97" s="2"/>
      <c r="B97" s="2"/>
      <c r="C97" s="57"/>
      <c r="D97" s="58"/>
      <c r="E97" s="58"/>
      <c r="F97" s="66"/>
      <c r="G97" s="67"/>
      <c r="H97" s="66"/>
      <c r="I97" s="66"/>
      <c r="J97" s="66"/>
      <c r="K97" s="66"/>
      <c r="L97" s="68"/>
      <c r="M97" s="2"/>
      <c r="N97" s="2"/>
    </row>
    <row r="98" spans="1:14" ht="15.75" hidden="1" customHeight="1" thickTop="1" x14ac:dyDescent="0.25">
      <c r="A98" s="2"/>
      <c r="B98" s="2"/>
      <c r="C98" s="57"/>
      <c r="D98" s="58"/>
      <c r="E98" s="58"/>
      <c r="F98" s="66"/>
      <c r="G98" s="67"/>
      <c r="H98" s="66"/>
      <c r="I98" s="66"/>
      <c r="J98" s="66"/>
      <c r="K98" s="66"/>
      <c r="L98" s="68"/>
      <c r="M98" s="2"/>
      <c r="N98" s="2"/>
    </row>
    <row r="99" spans="1:14" ht="15.75" hidden="1" customHeight="1" thickTop="1" x14ac:dyDescent="0.25">
      <c r="A99" s="2"/>
      <c r="B99" s="2"/>
      <c r="C99" s="69"/>
      <c r="D99" s="70"/>
      <c r="E99" s="51"/>
      <c r="F99" s="53"/>
      <c r="G99" s="71"/>
      <c r="H99" s="72"/>
      <c r="I99" s="72"/>
      <c r="J99" s="72"/>
      <c r="K99" s="72"/>
      <c r="L99" s="73"/>
      <c r="M99" s="2"/>
      <c r="N99" s="2"/>
    </row>
    <row r="100" spans="1:14" ht="15.75" thickTop="1" x14ac:dyDescent="0.25">
      <c r="C100" s="4" t="s">
        <v>100</v>
      </c>
      <c r="F100" s="74"/>
      <c r="G100" s="74"/>
    </row>
    <row r="101" spans="1:14" x14ac:dyDescent="0.25">
      <c r="A101" s="1"/>
      <c r="B101" s="1"/>
      <c r="C101" s="75" t="s">
        <v>103</v>
      </c>
      <c r="D101" s="1"/>
      <c r="E101" s="75"/>
      <c r="F101" s="103"/>
      <c r="G101" s="103"/>
      <c r="H101" s="75"/>
      <c r="I101" s="98" t="s">
        <v>114</v>
      </c>
      <c r="J101" s="98"/>
      <c r="K101" s="98"/>
      <c r="L101" s="1"/>
      <c r="M101" s="1"/>
      <c r="N101" s="1"/>
    </row>
    <row r="102" spans="1:14" x14ac:dyDescent="0.25">
      <c r="A102" s="1"/>
      <c r="B102" s="1"/>
      <c r="C102" s="1"/>
      <c r="D102" s="75"/>
      <c r="E102" s="75"/>
      <c r="F102" s="95" t="s">
        <v>101</v>
      </c>
      <c r="G102" s="95"/>
      <c r="H102" s="75"/>
      <c r="I102" s="96" t="s">
        <v>102</v>
      </c>
      <c r="J102" s="96"/>
      <c r="K102" s="1"/>
      <c r="L102" s="1"/>
      <c r="M102" s="1"/>
      <c r="N102" s="1"/>
    </row>
    <row r="103" spans="1:14" x14ac:dyDescent="0.25">
      <c r="A103" s="1"/>
      <c r="B103" s="1"/>
      <c r="C103" s="75" t="s">
        <v>104</v>
      </c>
      <c r="D103" s="1"/>
      <c r="E103" s="75"/>
      <c r="F103" s="97"/>
      <c r="G103" s="97"/>
      <c r="H103" s="75"/>
      <c r="I103" s="98" t="s">
        <v>105</v>
      </c>
      <c r="J103" s="98"/>
      <c r="K103" s="98"/>
      <c r="L103" s="1"/>
      <c r="M103" s="1"/>
      <c r="N103" s="1"/>
    </row>
    <row r="104" spans="1:14" x14ac:dyDescent="0.25">
      <c r="A104" s="1"/>
      <c r="B104" s="1"/>
      <c r="C104" s="1" t="s">
        <v>118</v>
      </c>
      <c r="D104" s="1"/>
      <c r="E104" s="75"/>
      <c r="F104" s="95" t="s">
        <v>101</v>
      </c>
      <c r="G104" s="95"/>
      <c r="H104" s="1"/>
      <c r="I104" s="96" t="s">
        <v>102</v>
      </c>
      <c r="J104" s="96"/>
      <c r="K104" s="76"/>
      <c r="L104" s="1"/>
      <c r="M104" s="1"/>
      <c r="N104" s="1"/>
    </row>
  </sheetData>
  <mergeCells count="35">
    <mergeCell ref="C15:E15"/>
    <mergeCell ref="G15:L15"/>
    <mergeCell ref="F19:F21"/>
    <mergeCell ref="G19:G21"/>
    <mergeCell ref="H19:H21"/>
    <mergeCell ref="J19:J21"/>
    <mergeCell ref="K19:K21"/>
    <mergeCell ref="L19:L21"/>
    <mergeCell ref="F103:G103"/>
    <mergeCell ref="I103:K103"/>
    <mergeCell ref="F101:G101"/>
    <mergeCell ref="I101:K101"/>
    <mergeCell ref="D19:D21"/>
    <mergeCell ref="E19:E21"/>
    <mergeCell ref="I19:I21"/>
    <mergeCell ref="F104:G104"/>
    <mergeCell ref="I104:J104"/>
    <mergeCell ref="F102:G102"/>
    <mergeCell ref="I102:J102"/>
    <mergeCell ref="C14:E14"/>
    <mergeCell ref="G14:L14"/>
    <mergeCell ref="C13:E13"/>
    <mergeCell ref="G13:L13"/>
    <mergeCell ref="D9:I9"/>
    <mergeCell ref="D10:I10"/>
    <mergeCell ref="D11:I11"/>
    <mergeCell ref="A18:B18"/>
    <mergeCell ref="C18:N18"/>
    <mergeCell ref="C19:C21"/>
    <mergeCell ref="C6:L6"/>
    <mergeCell ref="C12:E12"/>
    <mergeCell ref="G12:J12"/>
    <mergeCell ref="I1:L3"/>
    <mergeCell ref="C4:L4"/>
    <mergeCell ref="C5:H5"/>
  </mergeCells>
  <pageMargins left="0.11811023622047245" right="0" top="0" bottom="0" header="0" footer="0"/>
  <pageSetup paperSize="9" scale="97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</vt:lpstr>
      <vt:lpstr>'0611010'!Область_друку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Центральний</cp:lastModifiedBy>
  <cp:lastPrinted>2018-07-18T15:22:44Z</cp:lastPrinted>
  <dcterms:created xsi:type="dcterms:W3CDTF">2018-04-20T08:26:37Z</dcterms:created>
  <dcterms:modified xsi:type="dcterms:W3CDTF">2023-01-30T07:55:00Z</dcterms:modified>
</cp:coreProperties>
</file>